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alva\Documents\1. OMT\5.  INFORME DE MERCADO\2022\"/>
    </mc:Choice>
  </mc:AlternateContent>
  <bookViews>
    <workbookView xWindow="120" yWindow="180" windowWidth="19440" windowHeight="7965" activeTab="1"/>
  </bookViews>
  <sheets>
    <sheet name="IMPORTACIONES" sheetId="1" r:id="rId1"/>
    <sheet name="EXPORTACIONES" sheetId="3" r:id="rId2"/>
  </sheets>
  <calcPr calcId="162913"/>
</workbook>
</file>

<file path=xl/calcChain.xml><?xml version="1.0" encoding="utf-8"?>
<calcChain xmlns="http://schemas.openxmlformats.org/spreadsheetml/2006/main">
  <c r="G20" i="1" l="1"/>
  <c r="I10" i="1" l="1"/>
  <c r="I11" i="1"/>
  <c r="I12" i="1"/>
  <c r="I13" i="1"/>
  <c r="I14" i="1"/>
  <c r="I15" i="1"/>
  <c r="I16" i="1"/>
  <c r="I17" i="1"/>
  <c r="I18" i="1"/>
  <c r="E10" i="1"/>
  <c r="E11" i="1"/>
  <c r="E12" i="1"/>
  <c r="E13" i="1"/>
  <c r="E14" i="1"/>
  <c r="E15" i="1"/>
  <c r="E16" i="1"/>
  <c r="E17" i="1"/>
  <c r="E18" i="1"/>
  <c r="E9" i="1"/>
  <c r="E19" i="1"/>
  <c r="E14" i="3" l="1"/>
  <c r="E15" i="3"/>
  <c r="E16" i="3"/>
  <c r="E17" i="3"/>
  <c r="E18" i="3"/>
  <c r="E19" i="3"/>
  <c r="H19" i="3"/>
  <c r="H18" i="3"/>
  <c r="H17" i="3"/>
  <c r="H16" i="3"/>
  <c r="H15" i="3"/>
  <c r="H14" i="3"/>
  <c r="H13" i="3"/>
  <c r="H12" i="3"/>
  <c r="H11" i="3"/>
  <c r="H10" i="3"/>
  <c r="H9" i="3"/>
  <c r="H8" i="3"/>
  <c r="E13" i="3"/>
  <c r="E12" i="3"/>
  <c r="E11" i="3"/>
  <c r="E10" i="3"/>
  <c r="E9" i="3"/>
  <c r="E8" i="3"/>
  <c r="K19" i="1"/>
  <c r="I19" i="1"/>
  <c r="I9" i="1"/>
  <c r="I8" i="1"/>
  <c r="E8" i="1"/>
  <c r="I14" i="3" l="1"/>
  <c r="J14" i="3"/>
  <c r="I15" i="3"/>
  <c r="J15" i="3"/>
  <c r="I16" i="3"/>
  <c r="J16" i="3"/>
  <c r="I17" i="3"/>
  <c r="J17" i="3"/>
  <c r="I18" i="3"/>
  <c r="J18" i="3"/>
  <c r="I19" i="3"/>
  <c r="J19" i="3"/>
  <c r="J18" i="1"/>
  <c r="K18" i="1"/>
  <c r="J19" i="1"/>
  <c r="L19" i="1" s="1"/>
  <c r="K17" i="1"/>
  <c r="J17" i="1"/>
  <c r="K16" i="1"/>
  <c r="J16" i="1"/>
  <c r="L16" i="1" s="1"/>
  <c r="K15" i="1"/>
  <c r="J15" i="1"/>
  <c r="L15" i="1" s="1"/>
  <c r="K14" i="1"/>
  <c r="J14" i="1"/>
  <c r="L14" i="1" s="1"/>
  <c r="L17" i="1" l="1"/>
  <c r="K19" i="3"/>
  <c r="K17" i="3"/>
  <c r="K15" i="3"/>
  <c r="K18" i="3"/>
  <c r="K16" i="3"/>
  <c r="K14" i="3"/>
  <c r="L18" i="1"/>
  <c r="I11" i="3"/>
  <c r="J11" i="3"/>
  <c r="I12" i="3"/>
  <c r="J12" i="3"/>
  <c r="I13" i="3"/>
  <c r="J13" i="3"/>
  <c r="K10" i="1"/>
  <c r="J11" i="1"/>
  <c r="K11" i="1"/>
  <c r="J12" i="1"/>
  <c r="K12" i="1"/>
  <c r="J13" i="1"/>
  <c r="L13" i="1" s="1"/>
  <c r="K13" i="1"/>
  <c r="K12" i="3" l="1"/>
  <c r="K11" i="3"/>
  <c r="L12" i="1"/>
  <c r="L11" i="1"/>
  <c r="K13" i="3"/>
  <c r="K9" i="1" l="1"/>
  <c r="K8" i="1"/>
  <c r="F20" i="1"/>
  <c r="K20" i="1" l="1"/>
  <c r="G20" i="3" l="1"/>
  <c r="F20" i="3"/>
  <c r="H20" i="3" s="1"/>
  <c r="D20" i="3"/>
  <c r="C20" i="3"/>
  <c r="J10" i="3"/>
  <c r="I10" i="3"/>
  <c r="J9" i="3"/>
  <c r="I9" i="3"/>
  <c r="J8" i="3"/>
  <c r="I8" i="3"/>
  <c r="H20" i="1"/>
  <c r="D20" i="1"/>
  <c r="C20" i="1"/>
  <c r="J9" i="1"/>
  <c r="L9" i="1" s="1"/>
  <c r="J10" i="1"/>
  <c r="L10" i="1" s="1"/>
  <c r="J8" i="1"/>
  <c r="L8" i="1" s="1"/>
  <c r="K8" i="3" l="1"/>
  <c r="K10" i="3"/>
  <c r="E20" i="1"/>
  <c r="E20" i="3"/>
  <c r="I20" i="1"/>
  <c r="K9" i="3"/>
  <c r="J20" i="1"/>
  <c r="L20" i="1" s="1"/>
  <c r="J20" i="3"/>
  <c r="I20" i="3"/>
  <c r="K20" i="3" l="1"/>
</calcChain>
</file>

<file path=xl/sharedStrings.xml><?xml version="1.0" encoding="utf-8"?>
<sst xmlns="http://schemas.openxmlformats.org/spreadsheetml/2006/main" count="65" uniqueCount="29">
  <si>
    <t>MCR</t>
  </si>
  <si>
    <t>MOR</t>
  </si>
  <si>
    <t>TOTAL</t>
  </si>
  <si>
    <t>MES</t>
  </si>
  <si>
    <t>MONTO $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</si>
  <si>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</si>
  <si>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</si>
  <si>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</si>
  <si>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</si>
  <si>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</si>
  <si>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</si>
  <si>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</si>
  <si>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</si>
  <si>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</si>
  <si>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</si>
  <si>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</si>
  <si>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</si>
  <si>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</si>
  <si>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HISTORICA DE INTERCAMBIOS ENTRE EL ICE Y LOS AGENTES DEL MER</t>
  </si>
  <si>
    <t>CENTRO NACIONAL CONTROL DE ENERGIA - CENCE</t>
  </si>
  <si>
    <t>EXPORTACIONES</t>
  </si>
  <si>
    <t>PRECIO $/MWh</t>
  </si>
  <si>
    <t>TOTALES</t>
  </si>
  <si>
    <t>MWh</t>
  </si>
  <si>
    <t>CMORC $</t>
  </si>
  <si>
    <r>
      <rPr>
        <b/>
        <sz val="18"/>
        <color theme="1"/>
        <rFont val="Calibri"/>
        <family val="2"/>
        <scheme val="minor"/>
      </rPr>
      <t>Nota 1:</t>
    </r>
    <r>
      <rPr>
        <sz val="18"/>
        <color theme="1"/>
        <rFont val="Calibri"/>
        <family val="2"/>
        <scheme val="minor"/>
      </rPr>
      <t xml:space="preserve">  El monto $ del MOR lleva implícito los costos de Transmisión Regional.</t>
    </r>
  </si>
  <si>
    <r>
      <rPr>
        <b/>
        <sz val="18"/>
        <color theme="1"/>
        <rFont val="Calibri"/>
        <family val="2"/>
        <scheme val="minor"/>
      </rPr>
      <t>Nota 1</t>
    </r>
    <r>
      <rPr>
        <sz val="18"/>
        <color theme="1"/>
        <rFont val="Calibri"/>
        <family val="2"/>
        <scheme val="minor"/>
      </rPr>
      <t>:  El monto en $ del MOR lleva implícito los costos de Transmisión Regional</t>
    </r>
  </si>
  <si>
    <r>
      <rPr>
        <b/>
        <sz val="18"/>
        <color theme="1"/>
        <rFont val="Calibri"/>
        <family val="2"/>
        <scheme val="minor"/>
      </rPr>
      <t xml:space="preserve">Nota 2: </t>
    </r>
    <r>
      <rPr>
        <sz val="18"/>
        <color theme="1"/>
        <rFont val="Calibri"/>
        <family val="2"/>
        <scheme val="minor"/>
      </rPr>
      <t xml:space="preserve"> Se publica esta información según requerimiento del Artículo No.21 RESOLUCIÓN RJD-036-2013 Reglamento de Armonización Regulatoria de ARESEP.</t>
    </r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</si>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</sst>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[$$-409]#,##0.00"/>
    <numFmt numFmtId="167" formatCode="_-* #,##0.00\ _€_-;\-* #,##0.00\ _€_-;_-* &quot;-&quot;??\ _€_-;_-@_-"/>
    <numFmt numFmtId="168" formatCode="&quot;$&quot;#,##0\ ;\(&quot;$&quot;#,##0\)"/>
    <numFmt numFmtId="169" formatCode="_-* #,##0.00\ &quot;Pts&quot;_-;\-* #,##0.00\ &quot;Pts&quot;_-;_-* &quot;-&quot;??\ &quot;Pts&quot;_-;_-@_-"/>
    <numFmt numFmtId="170" formatCode="[$$-2C0A]\ #,##0.00"/>
    <numFmt numFmtId="171" formatCode="_-[$$-2C0A]\ * #,##0.00_-;\-[$$-2C0A]\ * #,##0.00_-;_-[$$-2C0A]\ * &quot;-&quot;??_-;_-@_-"/>
  </numFmts>
  <fonts count="3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8"/>
      <name val="Arial"/>
      <family val="2"/>
    </font>
    <font>
      <sz val="11"/>
      <color rgb="FF2A2EDC"/>
      <name val="Arial"/>
      <family val="2"/>
    </font>
    <font>
      <sz val="11"/>
      <color rgb="FF0000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rgb="FFB8E6C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EEED6"/>
        <bgColor indexed="64"/>
      </patternFill>
    </fill>
    <fill>
      <patternFill patternType="solid">
        <fgColor rgb="FF008E4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5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5" applyNumberFormat="0" applyAlignment="0" applyProtection="0"/>
    <xf numFmtId="0" fontId="15" fillId="7" borderId="16" applyNumberFormat="0" applyAlignment="0" applyProtection="0"/>
    <xf numFmtId="0" fontId="16" fillId="7" borderId="15" applyNumberFormat="0" applyAlignment="0" applyProtection="0"/>
    <xf numFmtId="0" fontId="17" fillId="0" borderId="17" applyNumberFormat="0" applyFill="0" applyAlignment="0" applyProtection="0"/>
    <xf numFmtId="0" fontId="18" fillId="8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0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6" fillId="24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0" fontId="6" fillId="0" borderId="0"/>
    <xf numFmtId="165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6" fillId="0" borderId="0"/>
    <xf numFmtId="165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3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5" fillId="0" borderId="0"/>
    <xf numFmtId="0" fontId="25" fillId="0" borderId="0"/>
    <xf numFmtId="0" fontId="6" fillId="9" borderId="19" applyNumberFormat="0" applyFont="0" applyAlignment="0" applyProtection="0"/>
    <xf numFmtId="0" fontId="25" fillId="0" borderId="0"/>
    <xf numFmtId="9" fontId="25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165" fontId="6" fillId="0" borderId="0" applyFont="0" applyFill="0" applyBorder="0" applyAlignment="0" applyProtection="0"/>
    <xf numFmtId="0" fontId="25" fillId="0" borderId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25" fillId="0" borderId="0"/>
    <xf numFmtId="0" fontId="6" fillId="0" borderId="0"/>
    <xf numFmtId="0" fontId="32" fillId="0" borderId="0">
      <alignment vertical="top"/>
    </xf>
    <xf numFmtId="0" fontId="6" fillId="0" borderId="0"/>
    <xf numFmtId="0" fontId="6" fillId="0" borderId="0"/>
    <xf numFmtId="0" fontId="32" fillId="0" borderId="0">
      <alignment vertical="top"/>
    </xf>
    <xf numFmtId="0" fontId="32" fillId="0" borderId="0">
      <alignment vertical="top"/>
    </xf>
    <xf numFmtId="0" fontId="25" fillId="0" borderId="0"/>
    <xf numFmtId="0" fontId="2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6" fillId="0" borderId="0" applyFont="0" applyFill="0" applyBorder="0" applyAlignment="0" applyProtection="0"/>
    <xf numFmtId="0" fontId="25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167" fontId="6" fillId="0" borderId="0" applyFont="0" applyFill="0" applyBorder="0" applyAlignment="0" applyProtection="0"/>
    <xf numFmtId="0" fontId="25" fillId="0" borderId="0"/>
    <xf numFmtId="0" fontId="6" fillId="9" borderId="19" applyNumberFormat="0" applyFont="0" applyAlignment="0" applyProtection="0"/>
    <xf numFmtId="9" fontId="25" fillId="0" borderId="0" applyFont="0" applyFill="0" applyBorder="0" applyAlignment="0" applyProtection="0"/>
    <xf numFmtId="0" fontId="6" fillId="0" borderId="0"/>
    <xf numFmtId="166" fontId="6" fillId="0" borderId="0"/>
    <xf numFmtId="166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6" fillId="0" borderId="0" applyFont="0" applyFill="0" applyBorder="0" applyAlignment="0" applyProtection="0"/>
    <xf numFmtId="0" fontId="25" fillId="0" borderId="0"/>
    <xf numFmtId="164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26" fillId="0" borderId="0"/>
    <xf numFmtId="9" fontId="25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33" borderId="0" applyNumberFormat="0" applyBorder="0" applyAlignment="0" applyProtection="0"/>
    <xf numFmtId="164" fontId="25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9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4" fontId="24" fillId="37" borderId="29" xfId="0" applyNumberFormat="1" applyFont="1" applyFill="1" applyBorder="1" applyAlignment="1">
      <alignment horizontal="right"/>
    </xf>
    <xf numFmtId="4" fontId="24" fillId="35" borderId="29" xfId="0" applyNumberFormat="1" applyFont="1" applyFill="1" applyBorder="1" applyAlignment="1">
      <alignment horizontal="right"/>
    </xf>
    <xf numFmtId="0" fontId="5" fillId="0" borderId="28" xfId="0" applyFont="1" applyFill="1" applyBorder="1"/>
    <xf numFmtId="170" fontId="24" fillId="35" borderId="29" xfId="0" applyNumberFormat="1" applyFont="1" applyFill="1" applyBorder="1" applyAlignment="1">
      <alignment horizontal="right"/>
    </xf>
    <xf numFmtId="170" fontId="24" fillId="37" borderId="29" xfId="0" applyNumberFormat="1" applyFont="1" applyFill="1" applyBorder="1" applyAlignment="1">
      <alignment horizontal="right"/>
    </xf>
    <xf numFmtId="0" fontId="2" fillId="38" borderId="7" xfId="0" applyFont="1" applyFill="1" applyBorder="1" applyAlignment="1">
      <alignment horizontal="center" vertical="center"/>
    </xf>
    <xf numFmtId="4" fontId="24" fillId="38" borderId="29" xfId="0" applyNumberFormat="1" applyFont="1" applyFill="1" applyBorder="1" applyAlignment="1">
      <alignment horizontal="right"/>
    </xf>
    <xf numFmtId="170" fontId="24" fillId="38" borderId="29" xfId="0" applyNumberFormat="1" applyFont="1" applyFill="1" applyBorder="1" applyAlignment="1">
      <alignment horizontal="right"/>
    </xf>
    <xf numFmtId="170" fontId="24" fillId="38" borderId="30" xfId="0" applyNumberFormat="1" applyFont="1" applyFill="1" applyBorder="1" applyAlignment="1">
      <alignment horizontal="right"/>
    </xf>
    <xf numFmtId="0" fontId="2" fillId="41" borderId="8" xfId="0" applyFont="1" applyFill="1" applyBorder="1" applyAlignment="1">
      <alignment horizontal="center" vertical="center"/>
    </xf>
    <xf numFmtId="170" fontId="24" fillId="41" borderId="29" xfId="0" applyNumberFormat="1" applyFont="1" applyFill="1" applyBorder="1" applyAlignment="1">
      <alignment horizontal="right"/>
    </xf>
    <xf numFmtId="4" fontId="24" fillId="41" borderId="29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" fontId="33" fillId="41" borderId="22" xfId="33" applyNumberFormat="1" applyFont="1" applyFill="1" applyBorder="1" applyAlignment="1">
      <alignment horizontal="right"/>
    </xf>
    <xf numFmtId="4" fontId="33" fillId="0" borderId="25" xfId="33" applyNumberFormat="1" applyFont="1" applyFill="1" applyBorder="1" applyAlignment="1">
      <alignment horizontal="right"/>
    </xf>
    <xf numFmtId="4" fontId="33" fillId="0" borderId="25" xfId="33" applyNumberFormat="1" applyFont="1" applyBorder="1" applyAlignment="1">
      <alignment horizontal="right"/>
    </xf>
    <xf numFmtId="4" fontId="33" fillId="37" borderId="25" xfId="33" applyNumberFormat="1" applyFont="1" applyFill="1" applyBorder="1" applyAlignment="1">
      <alignment horizontal="right"/>
    </xf>
    <xf numFmtId="4" fontId="33" fillId="0" borderId="25" xfId="0" applyNumberFormat="1" applyFont="1" applyBorder="1" applyAlignment="1">
      <alignment horizontal="right"/>
    </xf>
    <xf numFmtId="4" fontId="33" fillId="38" borderId="25" xfId="0" applyNumberFormat="1" applyFont="1" applyFill="1" applyBorder="1" applyAlignment="1">
      <alignment horizontal="right"/>
    </xf>
    <xf numFmtId="4" fontId="33" fillId="41" borderId="23" xfId="33" applyNumberFormat="1" applyFont="1" applyFill="1" applyBorder="1" applyAlignment="1">
      <alignment horizontal="right"/>
    </xf>
    <xf numFmtId="4" fontId="33" fillId="0" borderId="21" xfId="33" applyNumberFormat="1" applyFont="1" applyFill="1" applyBorder="1" applyAlignment="1">
      <alignment horizontal="right"/>
    </xf>
    <xf numFmtId="4" fontId="33" fillId="0" borderId="21" xfId="33" applyNumberFormat="1" applyFont="1" applyBorder="1" applyAlignment="1">
      <alignment horizontal="right"/>
    </xf>
    <xf numFmtId="4" fontId="33" fillId="37" borderId="21" xfId="33" applyNumberFormat="1" applyFont="1" applyFill="1" applyBorder="1" applyAlignment="1">
      <alignment horizontal="right"/>
    </xf>
    <xf numFmtId="4" fontId="33" fillId="0" borderId="21" xfId="0" applyNumberFormat="1" applyFont="1" applyBorder="1" applyAlignment="1">
      <alignment horizontal="right"/>
    </xf>
    <xf numFmtId="4" fontId="33" fillId="38" borderId="21" xfId="0" applyNumberFormat="1" applyFont="1" applyFill="1" applyBorder="1" applyAlignment="1">
      <alignment horizontal="right"/>
    </xf>
    <xf numFmtId="4" fontId="33" fillId="35" borderId="22" xfId="33" applyNumberFormat="1" applyFont="1" applyFill="1" applyBorder="1" applyAlignment="1">
      <alignment horizontal="right"/>
    </xf>
    <xf numFmtId="4" fontId="33" fillId="35" borderId="23" xfId="33" applyNumberFormat="1" applyFont="1" applyFill="1" applyBorder="1" applyAlignment="1">
      <alignment horizontal="right"/>
    </xf>
    <xf numFmtId="165" fontId="24" fillId="38" borderId="29" xfId="154" applyNumberFormat="1" applyFont="1" applyFill="1" applyBorder="1" applyAlignment="1">
      <alignment horizontal="right"/>
    </xf>
    <xf numFmtId="4" fontId="34" fillId="35" borderId="27" xfId="0" applyNumberFormat="1" applyFont="1" applyFill="1" applyBorder="1" applyAlignment="1">
      <alignment horizontal="right"/>
    </xf>
    <xf numFmtId="4" fontId="34" fillId="0" borderId="24" xfId="0" applyNumberFormat="1" applyFont="1" applyBorder="1" applyAlignment="1">
      <alignment horizontal="right"/>
    </xf>
    <xf numFmtId="0" fontId="5" fillId="36" borderId="3" xfId="0" applyFont="1" applyFill="1" applyBorder="1" applyAlignment="1">
      <alignment horizontal="center"/>
    </xf>
    <xf numFmtId="4" fontId="33" fillId="0" borderId="31" xfId="33" applyNumberFormat="1" applyFont="1" applyFill="1" applyBorder="1" applyAlignment="1">
      <alignment horizontal="right"/>
    </xf>
    <xf numFmtId="4" fontId="33" fillId="0" borderId="26" xfId="33" applyNumberFormat="1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6" borderId="3" xfId="0" applyFont="1" applyFill="1" applyBorder="1" applyAlignment="1">
      <alignment horizontal="center"/>
    </xf>
    <xf numFmtId="0" fontId="5" fillId="34" borderId="2" xfId="0" applyFont="1" applyFill="1" applyBorder="1" applyAlignment="1">
      <alignment horizontal="center"/>
    </xf>
    <xf numFmtId="0" fontId="5" fillId="34" borderId="3" xfId="0" applyFont="1" applyFill="1" applyBorder="1" applyAlignment="1">
      <alignment horizontal="center"/>
    </xf>
    <xf numFmtId="0" fontId="5" fillId="34" borderId="4" xfId="0" applyFont="1" applyFill="1" applyBorder="1" applyAlignment="1">
      <alignment horizontal="center"/>
    </xf>
    <xf numFmtId="0" fontId="5" fillId="40" borderId="2" xfId="0" applyFont="1" applyFill="1" applyBorder="1" applyAlignment="1">
      <alignment horizontal="center"/>
    </xf>
    <xf numFmtId="0" fontId="5" fillId="40" borderId="3" xfId="0" applyFont="1" applyFill="1" applyBorder="1" applyAlignment="1">
      <alignment horizontal="center"/>
    </xf>
    <xf numFmtId="0" fontId="5" fillId="4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2" borderId="5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4" fillId="42" borderId="6" xfId="0" applyFont="1" applyFill="1" applyBorder="1" applyAlignment="1">
      <alignment horizontal="center"/>
    </xf>
    <xf numFmtId="0" fontId="5" fillId="39" borderId="3" xfId="0" applyFont="1" applyFill="1" applyBorder="1" applyAlignment="1">
      <alignment horizontal="center"/>
    </xf>
    <xf numFmtId="171" fontId="24" fillId="37" borderId="29" xfId="154" applyNumberFormat="1" applyFont="1" applyFill="1" applyBorder="1" applyAlignment="1">
      <alignment horizontal="right"/>
    </xf>
  </cellXfs>
  <cellStyles count="155">
    <cellStyle name="20% - Énfasis1" xfId="145" builtinId="30" customBuiltin="1"/>
    <cellStyle name="20% - Énfasis1 2" xfId="49"/>
    <cellStyle name="20% - Énfasis1 2 2" xfId="121"/>
    <cellStyle name="20% - Énfasis2" xfId="146" builtinId="34" customBuiltin="1"/>
    <cellStyle name="20% - Énfasis2 2" xfId="50"/>
    <cellStyle name="20% - Énfasis2 2 2" xfId="122"/>
    <cellStyle name="20% - Énfasis3" xfId="147" builtinId="38" customBuiltin="1"/>
    <cellStyle name="20% - Énfasis3 2" xfId="51"/>
    <cellStyle name="20% - Énfasis3 2 2" xfId="123"/>
    <cellStyle name="20% - Énfasis4" xfId="150" builtinId="42" customBuiltin="1"/>
    <cellStyle name="20% - Énfasis4 2" xfId="52"/>
    <cellStyle name="20% - Énfasis4 2 2" xfId="124"/>
    <cellStyle name="20% - Énfasis5" xfId="27" builtinId="46" customBuiltin="1"/>
    <cellStyle name="20% - Énfasis5 2" xfId="111"/>
    <cellStyle name="20% - Énfasis6" xfId="31" builtinId="50" customBuiltin="1"/>
    <cellStyle name="20% - Énfasis6 2" xfId="113"/>
    <cellStyle name="40% - Énfasis1" xfId="18" builtinId="31" customBuiltin="1"/>
    <cellStyle name="40% - Énfasis1 2" xfId="108"/>
    <cellStyle name="40% - Énfasis2" xfId="21" builtinId="35" customBuiltin="1"/>
    <cellStyle name="40% - Énfasis2 2" xfId="109"/>
    <cellStyle name="40% - Énfasis3" xfId="148" builtinId="39" customBuiltin="1"/>
    <cellStyle name="40% - Énfasis3 2" xfId="53"/>
    <cellStyle name="40% - Énfasis3 2 2" xfId="125"/>
    <cellStyle name="40% - Énfasis4" xfId="25" builtinId="43" customBuiltin="1"/>
    <cellStyle name="40% - Énfasis4 2" xfId="110"/>
    <cellStyle name="40% - Énfasis5" xfId="28" builtinId="47" customBuiltin="1"/>
    <cellStyle name="40% - Énfasis5 2" xfId="112"/>
    <cellStyle name="40% - Énfasis6" xfId="32" builtinId="51" customBuiltin="1"/>
    <cellStyle name="40% - Énfasis6 2" xfId="114"/>
    <cellStyle name="60% - Énfasis1" xfId="19" builtinId="32" customBuiltin="1"/>
    <cellStyle name="60% - Énfasis2" xfId="22" builtinId="36" customBuiltin="1"/>
    <cellStyle name="60% - Énfasis3" xfId="149" builtinId="40" customBuiltin="1"/>
    <cellStyle name="60% - Énfasis3 2" xfId="54"/>
    <cellStyle name="60% - Énfasis4" xfId="151" builtinId="44" customBuiltin="1"/>
    <cellStyle name="60% - Énfasis4 2" xfId="55"/>
    <cellStyle name="60% - Énfasis5" xfId="29" builtinId="48" customBuiltin="1"/>
    <cellStyle name="60% - Énfasis6" xfId="152" builtinId="52" customBuiltin="1"/>
    <cellStyle name="60% - Énfasis6 2" xfId="56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77"/>
    <cellStyle name="Comma0" xfId="57"/>
    <cellStyle name="Currency 2" xfId="78"/>
    <cellStyle name="Currency0" xfId="58"/>
    <cellStyle name="Date" xfId="59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4" builtinId="41" customBuiltin="1"/>
    <cellStyle name="Énfasis5" xfId="26" builtinId="45" customBuiltin="1"/>
    <cellStyle name="Énfasis6" xfId="30" builtinId="49" customBuiltin="1"/>
    <cellStyle name="Entrada" xfId="9" builtinId="20" customBuiltin="1"/>
    <cellStyle name="Excel Built-in Hyperlink" xfId="38"/>
    <cellStyle name="Excel Built-in Normal" xfId="37"/>
    <cellStyle name="Fixed" xfId="60"/>
    <cellStyle name="Heading 1" xfId="61"/>
    <cellStyle name="Heading 2" xfId="62"/>
    <cellStyle name="Incorrecto" xfId="7" builtinId="27" customBuiltin="1"/>
    <cellStyle name="Millares" xfId="154" builtinId="3"/>
    <cellStyle name="Millares 2" xfId="63"/>
    <cellStyle name="Millares 2 2" xfId="126"/>
    <cellStyle name="Millares 2 3" xfId="71"/>
    <cellStyle name="Millares 3" xfId="48"/>
    <cellStyle name="Millares 4" xfId="79"/>
    <cellStyle name="Millares 5" xfId="75"/>
    <cellStyle name="Millares 6" xfId="142"/>
    <cellStyle name="Millares 7" xfId="35"/>
    <cellStyle name="Moneda 2" xfId="80"/>
    <cellStyle name="Moneda 2 2" xfId="81"/>
    <cellStyle name="Moneda 2 2 2" xfId="82"/>
    <cellStyle name="Moneda 2 3" xfId="153"/>
    <cellStyle name="Moneda 3" xfId="83"/>
    <cellStyle name="Moneda 3 2" xfId="84"/>
    <cellStyle name="Moneda 4" xfId="140"/>
    <cellStyle name="Neutral" xfId="8" builtinId="28" customBuiltin="1"/>
    <cellStyle name="Normal" xfId="0" builtinId="0"/>
    <cellStyle name="Normal 10" xfId="68"/>
    <cellStyle name="Normal 10 2" xfId="130"/>
    <cellStyle name="Normal 11" xfId="36"/>
    <cellStyle name="Normal 11 2" xfId="139"/>
    <cellStyle name="Normal 11 3" xfId="85"/>
    <cellStyle name="Normal 12" xfId="86"/>
    <cellStyle name="Normal 12 2" xfId="131"/>
    <cellStyle name="Normal 13" xfId="87"/>
    <cellStyle name="Normal 14" xfId="88"/>
    <cellStyle name="Normal 15" xfId="89"/>
    <cellStyle name="Normal 16" xfId="90"/>
    <cellStyle name="Normal 17" xfId="91"/>
    <cellStyle name="Normal 18" xfId="107"/>
    <cellStyle name="Normal 19" xfId="115"/>
    <cellStyle name="Normal 2" xfId="34"/>
    <cellStyle name="Normal 2 2" xfId="65"/>
    <cellStyle name="Normal 2 2 2" xfId="93"/>
    <cellStyle name="Normal 2 2 3" xfId="92"/>
    <cellStyle name="Normal 2 2 4" xfId="72"/>
    <cellStyle name="Normal 2 3" xfId="64"/>
    <cellStyle name="Normal 2 3 2" xfId="94"/>
    <cellStyle name="Normal 2 4" xfId="39"/>
    <cellStyle name="Normal 2 4 2" xfId="132"/>
    <cellStyle name="Normal 20" xfId="70"/>
    <cellStyle name="Normal 21" xfId="141"/>
    <cellStyle name="Normal 22" xfId="33"/>
    <cellStyle name="Normal 3" xfId="40"/>
    <cellStyle name="Normal 3 2" xfId="66"/>
    <cellStyle name="Normal 3 2 2" xfId="127"/>
    <cellStyle name="Normal 3 2 3" xfId="95"/>
    <cellStyle name="Normal 3 3" xfId="116"/>
    <cellStyle name="Normal 4" xfId="41"/>
    <cellStyle name="Normal 4 2" xfId="97"/>
    <cellStyle name="Normal 4 3" xfId="96"/>
    <cellStyle name="Normal 4 4" xfId="73"/>
    <cellStyle name="Normal 5" xfId="42"/>
    <cellStyle name="Normal 5 2" xfId="99"/>
    <cellStyle name="Normal 5 2 2" xfId="133"/>
    <cellStyle name="Normal 5 3" xfId="98"/>
    <cellStyle name="Normal 5 4" xfId="74"/>
    <cellStyle name="Normal 5 5" xfId="143"/>
    <cellStyle name="Normal 6" xfId="44"/>
    <cellStyle name="Normal 6 2" xfId="134"/>
    <cellStyle name="Normal 7" xfId="45"/>
    <cellStyle name="Normal 7 2" xfId="101"/>
    <cellStyle name="Normal 7 2 2" xfId="135"/>
    <cellStyle name="Normal 7 3" xfId="100"/>
    <cellStyle name="Normal 7 4" xfId="118"/>
    <cellStyle name="Normal 7 5" xfId="76"/>
    <cellStyle name="Normal 8" xfId="46"/>
    <cellStyle name="Normal 8 2" xfId="103"/>
    <cellStyle name="Normal 8 2 2" xfId="136"/>
    <cellStyle name="Normal 8 3" xfId="119"/>
    <cellStyle name="Normal 8 4" xfId="102"/>
    <cellStyle name="Normal 9" xfId="47"/>
    <cellStyle name="Normal 9 2" xfId="105"/>
    <cellStyle name="Normal 9 2 2" xfId="137"/>
    <cellStyle name="Normal 9 3" xfId="120"/>
    <cellStyle name="Normal 9 4" xfId="104"/>
    <cellStyle name="Notas 2" xfId="67"/>
    <cellStyle name="Notas 2 2" xfId="128"/>
    <cellStyle name="Porcentaje 2" xfId="138"/>
    <cellStyle name="Porcentaje 3" xfId="106"/>
    <cellStyle name="Porcentaje 4" xfId="69"/>
    <cellStyle name="Porcentual 2" xfId="43"/>
    <cellStyle name="Porcentual 2 2" xfId="117"/>
    <cellStyle name="Porcentual 2 3" xfId="144"/>
    <cellStyle name="Porcentual 3" xfId="12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colors>
    <mruColors>
      <color rgb="FF008E40"/>
      <color rgb="FF00A249"/>
      <color rgb="FF0000FF"/>
      <color rgb="FF0066FF"/>
      <color rgb="FFCEEED6"/>
      <color rgb="FFFFFF66"/>
      <color rgb="FFB8E6C3"/>
      <color rgb="FFF5FBA5"/>
      <color rgb="FFE7F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105833</xdr:colOff>
      <xdr:row>1</xdr:row>
      <xdr:rowOff>84668</xdr:rowOff>
    </xdr:from>
    <xdr:to>
      <xdr:col>3</xdr:col>
      <xdr:colOff>571500</xdr:colOff>
      <xdr:row>1</xdr:row>
      <xdr:rowOff>711803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3" y="285751"/>
          <a:ext cx="2561167" cy="627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63502</xdr:colOff>
      <xdr:row>1</xdr:row>
      <xdr:rowOff>58951</xdr:rowOff>
    </xdr:from>
    <xdr:to>
      <xdr:col>3</xdr:col>
      <xdr:colOff>529169</xdr:colOff>
      <xdr:row>1</xdr:row>
      <xdr:rowOff>686086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2" y="260034"/>
          <a:ext cx="2561167" cy="62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L22"/>
  <sheetViews>
    <sheetView topLeftCell="A4" zoomScale="90" zoomScaleNormal="90" workbookViewId="0">
      <selection activeCell="F13" sqref="F13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5" width="13.42578125" customWidth="1"/>
    <col min="6" max="6" width="17.140625" customWidth="1"/>
    <col min="7" max="7" width="13.42578125" customWidth="1"/>
    <col min="8" max="8" width="18.140625" customWidth="1"/>
    <col min="9" max="10" width="13.42578125" customWidth="1"/>
    <col min="11" max="11" width="18.140625" customWidth="1"/>
    <col min="12" max="12" width="13.42578125" customWidth="1"/>
  </cols>
  <sheetData>
    <row r="1" spans="2:12" ht="15.75" thickBot="1" x14ac:dyDescent="0.3"/>
    <row r="2" spans="2:12" ht="71.25" customHeight="1" x14ac:dyDescent="0.35"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2:12" ht="23.25" x14ac:dyDescent="0.35">
      <c r="B3" s="59" t="s">
        <v>18</v>
      </c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23.25" x14ac:dyDescent="0.35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2:12" ht="24" thickBot="1" x14ac:dyDescent="0.4">
      <c r="B5" s="49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2:12" ht="21.75" thickBot="1" x14ac:dyDescent="0.4">
      <c r="B6" s="41" t="s">
        <v>3</v>
      </c>
      <c r="C6" s="52" t="s">
        <v>0</v>
      </c>
      <c r="D6" s="52"/>
      <c r="E6" s="52"/>
      <c r="F6" s="37"/>
      <c r="G6" s="53" t="s">
        <v>1</v>
      </c>
      <c r="H6" s="54"/>
      <c r="I6" s="55"/>
      <c r="J6" s="56" t="s">
        <v>2</v>
      </c>
      <c r="K6" s="57"/>
      <c r="L6" s="58"/>
    </row>
    <row r="7" spans="2:12" ht="42.75" customHeight="1" thickBot="1" x14ac:dyDescent="0.3">
      <c r="B7" s="42"/>
      <c r="C7" s="5" t="s">
        <v>23</v>
      </c>
      <c r="D7" s="2" t="s">
        <v>4</v>
      </c>
      <c r="E7" s="19" t="s">
        <v>21</v>
      </c>
      <c r="F7" s="3" t="s">
        <v>24</v>
      </c>
      <c r="G7" s="6" t="s">
        <v>23</v>
      </c>
      <c r="H7" s="2" t="s">
        <v>4</v>
      </c>
      <c r="I7" s="4" t="s">
        <v>21</v>
      </c>
      <c r="J7" s="12" t="s">
        <v>23</v>
      </c>
      <c r="K7" s="2" t="s">
        <v>4</v>
      </c>
      <c r="L7" s="3" t="s">
        <v>21</v>
      </c>
    </row>
    <row r="8" spans="2:12" ht="21" x14ac:dyDescent="0.35">
      <c r="B8" s="1" t="s">
        <v>6</v>
      </c>
      <c r="C8" s="32">
        <v>0</v>
      </c>
      <c r="D8" s="21">
        <v>0</v>
      </c>
      <c r="E8" s="38">
        <f>IF(C8=0,0,(D8/C8))</f>
        <v>0</v>
      </c>
      <c r="F8" s="22">
        <v>0</v>
      </c>
      <c r="G8" s="23">
        <v>0</v>
      </c>
      <c r="H8" s="21">
        <v>0</v>
      </c>
      <c r="I8" s="38">
        <f>IF(G8=0,0,(H8/G8))</f>
        <v>0</v>
      </c>
      <c r="J8" s="25">
        <f>+C8+G8</f>
        <v>0</v>
      </c>
      <c r="K8" s="24">
        <f>+D8+F8+H8</f>
        <v>0</v>
      </c>
      <c r="L8" s="38">
        <f>IF(J8=0,0,(K8/J8))</f>
        <v>0</v>
      </c>
    </row>
    <row r="9" spans="2:12" ht="21" x14ac:dyDescent="0.35">
      <c r="B9" s="1" t="s">
        <v>7</v>
      </c>
      <c r="C9" s="33">
        <v>0</v>
      </c>
      <c r="D9" s="27">
        <v>0</v>
      </c>
      <c r="E9" s="39">
        <f>IF(C9=0,0,(D9/C9))</f>
        <v>0</v>
      </c>
      <c r="F9" s="28">
        <v>0</v>
      </c>
      <c r="G9" s="29">
        <v>24.519000000000002</v>
      </c>
      <c r="H9" s="27">
        <v>3064.875</v>
      </c>
      <c r="I9" s="39">
        <f>IF(G9=0,0,(H9/G9))</f>
        <v>124.99999999999999</v>
      </c>
      <c r="J9" s="31">
        <f t="shared" ref="J9:J10" si="0">+C9+G9</f>
        <v>24.519000000000002</v>
      </c>
      <c r="K9" s="30">
        <f>+D9+F9+H9</f>
        <v>3064.875</v>
      </c>
      <c r="L9" s="39">
        <f>IF(J9=0,0,(K9/J9))</f>
        <v>124.99999999999999</v>
      </c>
    </row>
    <row r="10" spans="2:12" ht="21" x14ac:dyDescent="0.35">
      <c r="B10" s="1" t="s">
        <v>8</v>
      </c>
      <c r="C10" s="33">
        <v>3355.1849999999999</v>
      </c>
      <c r="D10" s="27">
        <v>567770.3444200001</v>
      </c>
      <c r="E10" s="39">
        <f t="shared" ref="E10:E18" si="1">IF(C10=0,0,(D10/C10))</f>
        <v>169.2217700126819</v>
      </c>
      <c r="F10" s="28">
        <v>87678.142709999986</v>
      </c>
      <c r="G10" s="29">
        <v>7923.8550000000005</v>
      </c>
      <c r="H10" s="27">
        <v>1696137.5490900001</v>
      </c>
      <c r="I10" s="39">
        <f t="shared" ref="I10:I18" si="2">IF(G10=0,0,(H10/G10))</f>
        <v>214.05459199972739</v>
      </c>
      <c r="J10" s="31">
        <f t="shared" si="0"/>
        <v>11279.04</v>
      </c>
      <c r="K10" s="30">
        <f>+D10+F10+H10</f>
        <v>2351586.0362200001</v>
      </c>
      <c r="L10" s="39">
        <f t="shared" ref="L10" si="3">IF(J10=0,0,(K10/J10))</f>
        <v>208.49168335425711</v>
      </c>
    </row>
    <row r="11" spans="2:12" ht="21" x14ac:dyDescent="0.35">
      <c r="B11" s="1" t="s">
        <v>9</v>
      </c>
      <c r="C11" s="33">
        <v>13942.186000000002</v>
      </c>
      <c r="D11" s="27">
        <v>2536237.4182826998</v>
      </c>
      <c r="E11" s="39">
        <f t="shared" si="1"/>
        <v>181.91103018441294</v>
      </c>
      <c r="F11" s="28">
        <v>366710.15429999982</v>
      </c>
      <c r="G11" s="29">
        <v>4696.567</v>
      </c>
      <c r="H11" s="27">
        <v>943187.45192999998</v>
      </c>
      <c r="I11" s="39">
        <f t="shared" si="2"/>
        <v>200.82486887337069</v>
      </c>
      <c r="J11" s="31">
        <f t="shared" ref="J11:J13" si="4">+C11+G11</f>
        <v>18638.753000000001</v>
      </c>
      <c r="K11" s="30">
        <f t="shared" ref="K11:K13" si="5">+D11+F11+H11</f>
        <v>3846135.0245126993</v>
      </c>
      <c r="L11" s="39">
        <f t="shared" ref="L11:L13" si="6">IF(J11=0,0,(K11/J11))</f>
        <v>206.35152064693915</v>
      </c>
    </row>
    <row r="12" spans="2:12" ht="21" x14ac:dyDescent="0.35">
      <c r="B12" s="1" t="s">
        <v>10</v>
      </c>
      <c r="C12" s="33">
        <v>0</v>
      </c>
      <c r="D12" s="27">
        <v>0</v>
      </c>
      <c r="E12" s="39">
        <f t="shared" si="1"/>
        <v>0</v>
      </c>
      <c r="F12" s="28">
        <v>0</v>
      </c>
      <c r="G12" s="29">
        <v>0</v>
      </c>
      <c r="H12" s="27">
        <v>0</v>
      </c>
      <c r="I12" s="39">
        <f t="shared" si="2"/>
        <v>0</v>
      </c>
      <c r="J12" s="31">
        <f t="shared" si="4"/>
        <v>0</v>
      </c>
      <c r="K12" s="30">
        <f t="shared" si="5"/>
        <v>0</v>
      </c>
      <c r="L12" s="39">
        <f t="shared" si="6"/>
        <v>0</v>
      </c>
    </row>
    <row r="13" spans="2:12" ht="21" x14ac:dyDescent="0.35">
      <c r="B13" s="1" t="s">
        <v>11</v>
      </c>
      <c r="C13" s="33">
        <v>0</v>
      </c>
      <c r="D13" s="27">
        <v>0</v>
      </c>
      <c r="E13" s="39">
        <f t="shared" si="1"/>
        <v>0</v>
      </c>
      <c r="F13" s="28">
        <v>0</v>
      </c>
      <c r="G13" s="29">
        <v>0</v>
      </c>
      <c r="H13" s="27">
        <v>0</v>
      </c>
      <c r="I13" s="39">
        <f t="shared" si="2"/>
        <v>0</v>
      </c>
      <c r="J13" s="31">
        <f t="shared" si="4"/>
        <v>0</v>
      </c>
      <c r="K13" s="30">
        <f t="shared" si="5"/>
        <v>0</v>
      </c>
      <c r="L13" s="39">
        <f t="shared" si="6"/>
        <v>0</v>
      </c>
    </row>
    <row r="14" spans="2:12" ht="21" x14ac:dyDescent="0.35">
      <c r="B14" s="1" t="s">
        <v>12</v>
      </c>
      <c r="C14" s="33">
        <v>0</v>
      </c>
      <c r="D14" s="27">
        <v>0</v>
      </c>
      <c r="E14" s="39">
        <f t="shared" si="1"/>
        <v>0</v>
      </c>
      <c r="F14" s="28"/>
      <c r="G14" s="29"/>
      <c r="H14" s="27"/>
      <c r="I14" s="39">
        <f t="shared" si="2"/>
        <v>0</v>
      </c>
      <c r="J14" s="31">
        <f t="shared" ref="J14:J17" si="7">+C14+G14</f>
        <v>0</v>
      </c>
      <c r="K14" s="30">
        <f t="shared" ref="K14:K17" si="8">+D14+F14+H14</f>
        <v>0</v>
      </c>
      <c r="L14" s="39">
        <f t="shared" ref="L14:L17" si="9">IF(J14=0,0,(K14/J14))</f>
        <v>0</v>
      </c>
    </row>
    <row r="15" spans="2:12" ht="21" x14ac:dyDescent="0.35">
      <c r="B15" s="1" t="s">
        <v>13</v>
      </c>
      <c r="C15" s="33">
        <v>0</v>
      </c>
      <c r="D15" s="27">
        <v>0</v>
      </c>
      <c r="E15" s="39">
        <f t="shared" si="1"/>
        <v>0</v>
      </c>
      <c r="F15" s="28"/>
      <c r="G15" s="29"/>
      <c r="H15" s="27"/>
      <c r="I15" s="39">
        <f t="shared" si="2"/>
        <v>0</v>
      </c>
      <c r="J15" s="31">
        <f t="shared" si="7"/>
        <v>0</v>
      </c>
      <c r="K15" s="30">
        <f t="shared" si="8"/>
        <v>0</v>
      </c>
      <c r="L15" s="39">
        <f t="shared" si="9"/>
        <v>0</v>
      </c>
    </row>
    <row r="16" spans="2:12" ht="21" x14ac:dyDescent="0.35">
      <c r="B16" s="1" t="s">
        <v>14</v>
      </c>
      <c r="C16" s="33">
        <v>0</v>
      </c>
      <c r="D16" s="27">
        <v>0</v>
      </c>
      <c r="E16" s="39">
        <f t="shared" si="1"/>
        <v>0</v>
      </c>
      <c r="F16" s="28"/>
      <c r="G16" s="29"/>
      <c r="H16" s="27"/>
      <c r="I16" s="39">
        <f t="shared" si="2"/>
        <v>0</v>
      </c>
      <c r="J16" s="31">
        <f t="shared" si="7"/>
        <v>0</v>
      </c>
      <c r="K16" s="30">
        <f t="shared" si="8"/>
        <v>0</v>
      </c>
      <c r="L16" s="39">
        <f t="shared" si="9"/>
        <v>0</v>
      </c>
    </row>
    <row r="17" spans="2:12" ht="21" x14ac:dyDescent="0.35">
      <c r="B17" s="1" t="s">
        <v>15</v>
      </c>
      <c r="C17" s="33">
        <v>0</v>
      </c>
      <c r="D17" s="27">
        <v>0</v>
      </c>
      <c r="E17" s="39">
        <f t="shared" si="1"/>
        <v>0</v>
      </c>
      <c r="F17" s="28"/>
      <c r="G17" s="29"/>
      <c r="H17" s="27"/>
      <c r="I17" s="39">
        <f t="shared" si="2"/>
        <v>0</v>
      </c>
      <c r="J17" s="31">
        <f t="shared" si="7"/>
        <v>0</v>
      </c>
      <c r="K17" s="30">
        <f t="shared" si="8"/>
        <v>0</v>
      </c>
      <c r="L17" s="39">
        <f t="shared" si="9"/>
        <v>0</v>
      </c>
    </row>
    <row r="18" spans="2:12" ht="21" x14ac:dyDescent="0.35">
      <c r="B18" s="1" t="s">
        <v>16</v>
      </c>
      <c r="C18" s="33">
        <v>0</v>
      </c>
      <c r="D18" s="27">
        <v>0</v>
      </c>
      <c r="E18" s="39">
        <f t="shared" si="1"/>
        <v>0</v>
      </c>
      <c r="F18" s="28"/>
      <c r="G18" s="29"/>
      <c r="H18" s="27"/>
      <c r="I18" s="39">
        <f t="shared" si="2"/>
        <v>0</v>
      </c>
      <c r="J18" s="31">
        <f t="shared" ref="J18:J19" si="10">+C18+G18</f>
        <v>0</v>
      </c>
      <c r="K18" s="30">
        <f t="shared" ref="K18:K19" si="11">+D18+F18+H18</f>
        <v>0</v>
      </c>
      <c r="L18" s="39">
        <f t="shared" ref="L18:L19" si="12">IF(J18=0,0,(K18/J18))</f>
        <v>0</v>
      </c>
    </row>
    <row r="19" spans="2:12" ht="21.75" thickBot="1" x14ac:dyDescent="0.4">
      <c r="B19" s="1" t="s">
        <v>17</v>
      </c>
      <c r="C19" s="35">
        <v>0</v>
      </c>
      <c r="D19" s="36">
        <v>0</v>
      </c>
      <c r="E19" s="39">
        <f t="shared" ref="E19" si="13">IF(C19=0,0,(D19/C19))</f>
        <v>0</v>
      </c>
      <c r="F19" s="28"/>
      <c r="G19" s="29"/>
      <c r="H19" s="27"/>
      <c r="I19" s="39">
        <f t="shared" ref="I19" si="14">IF(G19=0,0,(H19/G19))</f>
        <v>0</v>
      </c>
      <c r="J19" s="31">
        <f t="shared" si="10"/>
        <v>0</v>
      </c>
      <c r="K19" s="30">
        <f t="shared" si="11"/>
        <v>0</v>
      </c>
      <c r="L19" s="39">
        <f t="shared" si="12"/>
        <v>0</v>
      </c>
    </row>
    <row r="20" spans="2:12" ht="27" customHeight="1" thickBot="1" x14ac:dyDescent="0.4">
      <c r="B20" s="9" t="s">
        <v>22</v>
      </c>
      <c r="C20" s="8">
        <f>SUM(C8:C19)</f>
        <v>17297.371000000003</v>
      </c>
      <c r="D20" s="10">
        <f>SUM(D8:D19)</f>
        <v>3104007.7627026998</v>
      </c>
      <c r="E20" s="10">
        <f>IF(C20=0,0,(D20/C20))</f>
        <v>179.44968415736122</v>
      </c>
      <c r="F20" s="10">
        <f>SUM(F8:F19)</f>
        <v>454388.29700999981</v>
      </c>
      <c r="G20" s="7">
        <f>SUM(G8:G19)</f>
        <v>12644.941000000001</v>
      </c>
      <c r="H20" s="11">
        <f>SUM(H8:H19)</f>
        <v>2642389.8760200003</v>
      </c>
      <c r="I20" s="11">
        <f>IF(G20=0,0,(H20/G20))</f>
        <v>208.96814591859308</v>
      </c>
      <c r="J20" s="13">
        <f>SUM(J8:J19)</f>
        <v>29942.312000000002</v>
      </c>
      <c r="K20" s="14">
        <f t="shared" ref="K20" si="15">SUM(K8:K19)</f>
        <v>6200785.9357326999</v>
      </c>
      <c r="L20" s="15">
        <f>IF(J20=0,0,(K20/J20))</f>
        <v>207.09108687841805</v>
      </c>
    </row>
    <row r="21" spans="2:12" ht="38.25" customHeight="1" x14ac:dyDescent="0.35">
      <c r="B21" s="40" t="s">
        <v>25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2:12" ht="60.75" customHeight="1" x14ac:dyDescent="0.35">
      <c r="B22" s="40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10">
    <mergeCell ref="B21:L21"/>
    <mergeCell ref="B22:L22"/>
    <mergeCell ref="B6:B7"/>
    <mergeCell ref="B2:L2"/>
    <mergeCell ref="B4:L4"/>
    <mergeCell ref="B5:L5"/>
    <mergeCell ref="C6:E6"/>
    <mergeCell ref="G6:I6"/>
    <mergeCell ref="J6:L6"/>
    <mergeCell ref="B3:L3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2"/>
  <sheetViews>
    <sheetView tabSelected="1" zoomScale="90" zoomScaleNormal="90" workbookViewId="0">
      <selection activeCell="G8" sqref="G8:G19"/>
    </sheetView>
  </sheetViews>
  <sheetFormatPr baseColWidth="10" defaultRowHeight="15" x14ac:dyDescent="0.25"/>
  <cols>
    <col min="1" max="1" width="4.7109375" customWidth="1"/>
    <col min="2" max="2" width="18" customWidth="1"/>
    <col min="3" max="3" width="13.42578125" customWidth="1"/>
    <col min="4" max="4" width="18.140625" customWidth="1"/>
    <col min="5" max="6" width="13.42578125" customWidth="1"/>
    <col min="7" max="7" width="18.140625" customWidth="1"/>
    <col min="8" max="8" width="13.42578125" customWidth="1"/>
    <col min="9" max="9" width="17.140625" customWidth="1"/>
    <col min="10" max="10" width="18.140625" customWidth="1"/>
    <col min="11" max="11" width="13.42578125" customWidth="1"/>
  </cols>
  <sheetData>
    <row r="1" spans="2:11" ht="15.75" thickBot="1" x14ac:dyDescent="0.3"/>
    <row r="2" spans="2:11" ht="71.25" customHeight="1" x14ac:dyDescent="0.35"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5"/>
    </row>
    <row r="3" spans="2:11" ht="23.25" x14ac:dyDescent="0.35">
      <c r="B3" s="59" t="s">
        <v>18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23.25" x14ac:dyDescent="0.35">
      <c r="B4" s="46" t="s">
        <v>28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24" thickBot="1" x14ac:dyDescent="0.4">
      <c r="B5" s="62" t="s">
        <v>20</v>
      </c>
      <c r="C5" s="63"/>
      <c r="D5" s="63"/>
      <c r="E5" s="63"/>
      <c r="F5" s="63"/>
      <c r="G5" s="63"/>
      <c r="H5" s="63"/>
      <c r="I5" s="63"/>
      <c r="J5" s="63"/>
      <c r="K5" s="64"/>
    </row>
    <row r="6" spans="2:11" ht="21.75" thickBot="1" x14ac:dyDescent="0.4">
      <c r="B6" s="41" t="s">
        <v>3</v>
      </c>
      <c r="C6" s="65" t="s">
        <v>0</v>
      </c>
      <c r="D6" s="65"/>
      <c r="E6" s="65"/>
      <c r="F6" s="53" t="s">
        <v>1</v>
      </c>
      <c r="G6" s="54"/>
      <c r="H6" s="55"/>
      <c r="I6" s="56" t="s">
        <v>2</v>
      </c>
      <c r="J6" s="57"/>
      <c r="K6" s="58"/>
    </row>
    <row r="7" spans="2:11" ht="42.75" customHeight="1" thickBot="1" x14ac:dyDescent="0.3">
      <c r="B7" s="42"/>
      <c r="C7" s="16" t="s">
        <v>23</v>
      </c>
      <c r="D7" s="2" t="s">
        <v>4</v>
      </c>
      <c r="E7" s="4" t="s">
        <v>21</v>
      </c>
      <c r="F7" s="6" t="s">
        <v>23</v>
      </c>
      <c r="G7" s="2" t="s">
        <v>4</v>
      </c>
      <c r="H7" s="4" t="s">
        <v>21</v>
      </c>
      <c r="I7" s="12" t="s">
        <v>23</v>
      </c>
      <c r="J7" s="2" t="s">
        <v>4</v>
      </c>
      <c r="K7" s="3" t="s">
        <v>21</v>
      </c>
    </row>
    <row r="8" spans="2:11" ht="21" x14ac:dyDescent="0.35">
      <c r="B8" s="1" t="s">
        <v>6</v>
      </c>
      <c r="C8" s="20">
        <v>24012.870000000003</v>
      </c>
      <c r="D8" s="21">
        <v>1657981.6963199999</v>
      </c>
      <c r="E8" s="38">
        <f>IF(C8=0,0,(D8/C8))</f>
        <v>69.045545006490258</v>
      </c>
      <c r="F8" s="23">
        <v>8292.57</v>
      </c>
      <c r="G8" s="21">
        <v>880369.34</v>
      </c>
      <c r="H8" s="38">
        <f>IF(F8=0,0,(G8/F8))</f>
        <v>106.16363081650201</v>
      </c>
      <c r="I8" s="25">
        <f>+C8+F8</f>
        <v>32305.440000000002</v>
      </c>
      <c r="J8" s="24">
        <f>+D8+G8</f>
        <v>2538351.03632</v>
      </c>
      <c r="K8" s="38">
        <f>IF(I8=0,0,(J8/I8))</f>
        <v>78.573485961497497</v>
      </c>
    </row>
    <row r="9" spans="2:11" ht="21" x14ac:dyDescent="0.35">
      <c r="B9" s="1" t="s">
        <v>7</v>
      </c>
      <c r="C9" s="26">
        <v>1383.9180000000001</v>
      </c>
      <c r="D9" s="27">
        <v>151519.204</v>
      </c>
      <c r="E9" s="39">
        <f t="shared" ref="E9:E13" si="0">IF(C9=0,0,(D9/C9))</f>
        <v>109.4856805099724</v>
      </c>
      <c r="F9" s="29">
        <v>5513.1040000000012</v>
      </c>
      <c r="G9" s="27">
        <v>666095.85124999995</v>
      </c>
      <c r="H9" s="39">
        <f t="shared" ref="H9:H20" si="1">IF(F9=0,0,(G9/F9))</f>
        <v>120.82047631425053</v>
      </c>
      <c r="I9" s="31">
        <f t="shared" ref="I9:J10" si="2">+C9+F9</f>
        <v>6897.0220000000008</v>
      </c>
      <c r="J9" s="30">
        <f t="shared" si="2"/>
        <v>817615.05524999998</v>
      </c>
      <c r="K9" s="39">
        <f t="shared" ref="K9:K10" si="3">IF(I9=0,0,(J9/I9))</f>
        <v>118.54609935273511</v>
      </c>
    </row>
    <row r="10" spans="2:11" ht="21" x14ac:dyDescent="0.35">
      <c r="B10" s="1" t="s">
        <v>8</v>
      </c>
      <c r="C10" s="26">
        <v>0</v>
      </c>
      <c r="D10" s="27">
        <v>0</v>
      </c>
      <c r="E10" s="39">
        <f t="shared" si="0"/>
        <v>0</v>
      </c>
      <c r="F10" s="29">
        <v>5040.335</v>
      </c>
      <c r="G10" s="27">
        <v>631095.39500000002</v>
      </c>
      <c r="H10" s="39">
        <f t="shared" si="1"/>
        <v>125.20901785298001</v>
      </c>
      <c r="I10" s="31">
        <f t="shared" si="2"/>
        <v>5040.335</v>
      </c>
      <c r="J10" s="30">
        <f t="shared" si="2"/>
        <v>631095.39500000002</v>
      </c>
      <c r="K10" s="39">
        <f t="shared" si="3"/>
        <v>125.20901785298001</v>
      </c>
    </row>
    <row r="11" spans="2:11" ht="21" x14ac:dyDescent="0.35">
      <c r="B11" s="1" t="s">
        <v>9</v>
      </c>
      <c r="C11" s="26">
        <v>2329.7399999999998</v>
      </c>
      <c r="D11" s="27">
        <v>229964.53100000002</v>
      </c>
      <c r="E11" s="39">
        <f t="shared" si="0"/>
        <v>98.708238258346441</v>
      </c>
      <c r="F11" s="29">
        <v>27192.135999999999</v>
      </c>
      <c r="G11" s="27">
        <v>3298672.7917800001</v>
      </c>
      <c r="H11" s="39">
        <f t="shared" si="1"/>
        <v>121.30980779810753</v>
      </c>
      <c r="I11" s="31">
        <f t="shared" ref="I11:I13" si="4">+C11+F11</f>
        <v>29521.875999999997</v>
      </c>
      <c r="J11" s="30">
        <f t="shared" ref="J11:J13" si="5">+D11+G11</f>
        <v>3528637.32278</v>
      </c>
      <c r="K11" s="39">
        <f t="shared" ref="K11:K13" si="6">IF(I11=0,0,(J11/I11))</f>
        <v>119.5261887415285</v>
      </c>
    </row>
    <row r="12" spans="2:11" ht="21" x14ac:dyDescent="0.35">
      <c r="B12" s="1" t="s">
        <v>10</v>
      </c>
      <c r="C12" s="26">
        <v>31714.485999999997</v>
      </c>
      <c r="D12" s="27">
        <v>2920230.99187</v>
      </c>
      <c r="E12" s="39">
        <f t="shared" si="0"/>
        <v>92.078774093012271</v>
      </c>
      <c r="F12" s="29">
        <v>92362.894</v>
      </c>
      <c r="G12" s="27">
        <v>8941120.6728200018</v>
      </c>
      <c r="H12" s="39">
        <f t="shared" si="1"/>
        <v>96.804249906028303</v>
      </c>
      <c r="I12" s="31">
        <f t="shared" si="4"/>
        <v>124077.38</v>
      </c>
      <c r="J12" s="30">
        <f t="shared" si="5"/>
        <v>11861351.664690003</v>
      </c>
      <c r="K12" s="39">
        <f t="shared" si="6"/>
        <v>95.596406570561072</v>
      </c>
    </row>
    <row r="13" spans="2:11" ht="21" x14ac:dyDescent="0.35">
      <c r="B13" s="1" t="s">
        <v>11</v>
      </c>
      <c r="C13" s="26">
        <v>35623.756999999998</v>
      </c>
      <c r="D13" s="27">
        <v>2534601.6598799997</v>
      </c>
      <c r="E13" s="39">
        <f t="shared" si="0"/>
        <v>71.14919574260513</v>
      </c>
      <c r="F13" s="29">
        <v>90566.741000000009</v>
      </c>
      <c r="G13" s="27">
        <v>6624288.8950900007</v>
      </c>
      <c r="H13" s="39">
        <f t="shared" si="1"/>
        <v>73.142621915588194</v>
      </c>
      <c r="I13" s="31">
        <f t="shared" si="4"/>
        <v>126190.49800000001</v>
      </c>
      <c r="J13" s="30">
        <f t="shared" si="5"/>
        <v>9158890.5549699999</v>
      </c>
      <c r="K13" s="39">
        <f t="shared" si="6"/>
        <v>72.579874872749926</v>
      </c>
    </row>
    <row r="14" spans="2:11" ht="21" x14ac:dyDescent="0.35">
      <c r="B14" s="1" t="s">
        <v>12</v>
      </c>
      <c r="C14" s="26">
        <v>0</v>
      </c>
      <c r="D14" s="27">
        <v>0</v>
      </c>
      <c r="E14" s="39">
        <f t="shared" ref="E14:E20" si="7">IF(C14=0,0,(D14/C14))</f>
        <v>0</v>
      </c>
      <c r="F14" s="29"/>
      <c r="G14" s="27"/>
      <c r="H14" s="39">
        <f t="shared" si="1"/>
        <v>0</v>
      </c>
      <c r="I14" s="31">
        <f t="shared" ref="I14:I19" si="8">+C14+F14</f>
        <v>0</v>
      </c>
      <c r="J14" s="30">
        <f t="shared" ref="J14:J19" si="9">+D14+G14</f>
        <v>0</v>
      </c>
      <c r="K14" s="39">
        <f t="shared" ref="K14:K19" si="10">IF(I14=0,0,(J14/I14))</f>
        <v>0</v>
      </c>
    </row>
    <row r="15" spans="2:11" ht="21" x14ac:dyDescent="0.35">
      <c r="B15" s="1" t="s">
        <v>13</v>
      </c>
      <c r="C15" s="26">
        <v>0</v>
      </c>
      <c r="D15" s="27">
        <v>0</v>
      </c>
      <c r="E15" s="39">
        <f t="shared" si="7"/>
        <v>0</v>
      </c>
      <c r="F15" s="29"/>
      <c r="G15" s="27"/>
      <c r="H15" s="39">
        <f t="shared" si="1"/>
        <v>0</v>
      </c>
      <c r="I15" s="31">
        <f t="shared" si="8"/>
        <v>0</v>
      </c>
      <c r="J15" s="30">
        <f t="shared" si="9"/>
        <v>0</v>
      </c>
      <c r="K15" s="39">
        <f t="shared" si="10"/>
        <v>0</v>
      </c>
    </row>
    <row r="16" spans="2:11" ht="21" x14ac:dyDescent="0.35">
      <c r="B16" s="1" t="s">
        <v>14</v>
      </c>
      <c r="C16" s="26">
        <v>0</v>
      </c>
      <c r="D16" s="27">
        <v>0</v>
      </c>
      <c r="E16" s="39">
        <f t="shared" si="7"/>
        <v>0</v>
      </c>
      <c r="F16" s="29"/>
      <c r="G16" s="27"/>
      <c r="H16" s="39">
        <f t="shared" si="1"/>
        <v>0</v>
      </c>
      <c r="I16" s="31">
        <f t="shared" si="8"/>
        <v>0</v>
      </c>
      <c r="J16" s="30">
        <f t="shared" si="9"/>
        <v>0</v>
      </c>
      <c r="K16" s="39">
        <f t="shared" si="10"/>
        <v>0</v>
      </c>
    </row>
    <row r="17" spans="2:12" ht="21" x14ac:dyDescent="0.35">
      <c r="B17" s="1" t="s">
        <v>15</v>
      </c>
      <c r="C17" s="26">
        <v>0</v>
      </c>
      <c r="D17" s="27">
        <v>0</v>
      </c>
      <c r="E17" s="39">
        <f t="shared" si="7"/>
        <v>0</v>
      </c>
      <c r="F17" s="29"/>
      <c r="G17" s="27"/>
      <c r="H17" s="39">
        <f t="shared" si="1"/>
        <v>0</v>
      </c>
      <c r="I17" s="31">
        <f t="shared" si="8"/>
        <v>0</v>
      </c>
      <c r="J17" s="30">
        <f t="shared" si="9"/>
        <v>0</v>
      </c>
      <c r="K17" s="39">
        <f t="shared" si="10"/>
        <v>0</v>
      </c>
    </row>
    <row r="18" spans="2:12" ht="21" x14ac:dyDescent="0.35">
      <c r="B18" s="1" t="s">
        <v>16</v>
      </c>
      <c r="C18" s="26">
        <v>0</v>
      </c>
      <c r="D18" s="27">
        <v>0</v>
      </c>
      <c r="E18" s="39">
        <f t="shared" si="7"/>
        <v>0</v>
      </c>
      <c r="F18" s="29"/>
      <c r="G18" s="27"/>
      <c r="H18" s="39">
        <f t="shared" si="1"/>
        <v>0</v>
      </c>
      <c r="I18" s="31">
        <f t="shared" si="8"/>
        <v>0</v>
      </c>
      <c r="J18" s="30">
        <f t="shared" si="9"/>
        <v>0</v>
      </c>
      <c r="K18" s="39">
        <f t="shared" si="10"/>
        <v>0</v>
      </c>
    </row>
    <row r="19" spans="2:12" ht="21.75" thickBot="1" x14ac:dyDescent="0.4">
      <c r="B19" s="1" t="s">
        <v>17</v>
      </c>
      <c r="C19" s="26">
        <v>0</v>
      </c>
      <c r="D19" s="27">
        <v>0</v>
      </c>
      <c r="E19" s="39">
        <f t="shared" si="7"/>
        <v>0</v>
      </c>
      <c r="F19" s="29"/>
      <c r="G19" s="27"/>
      <c r="H19" s="39">
        <f t="shared" si="1"/>
        <v>0</v>
      </c>
      <c r="I19" s="31">
        <f t="shared" si="8"/>
        <v>0</v>
      </c>
      <c r="J19" s="30">
        <f t="shared" si="9"/>
        <v>0</v>
      </c>
      <c r="K19" s="39">
        <f t="shared" si="10"/>
        <v>0</v>
      </c>
    </row>
    <row r="20" spans="2:12" ht="27" customHeight="1" thickBot="1" x14ac:dyDescent="0.4">
      <c r="B20" s="9" t="s">
        <v>22</v>
      </c>
      <c r="C20" s="18">
        <f>SUM(C8:C19)</f>
        <v>95064.771000000008</v>
      </c>
      <c r="D20" s="17">
        <f>SUM(D8:D19)</f>
        <v>7494298.0830699988</v>
      </c>
      <c r="E20" s="17">
        <f t="shared" si="7"/>
        <v>78.83359949470659</v>
      </c>
      <c r="F20" s="7">
        <f>SUM(F8:F19)</f>
        <v>228967.78</v>
      </c>
      <c r="G20" s="11">
        <f>SUM(G8:G19)</f>
        <v>21041642.945940003</v>
      </c>
      <c r="H20" s="66">
        <f t="shared" si="1"/>
        <v>91.897833598858327</v>
      </c>
      <c r="I20" s="34">
        <f>SUM(I8:I19)</f>
        <v>324032.55100000004</v>
      </c>
      <c r="J20" s="14">
        <f t="shared" ref="J20" si="11">SUM(J8:J19)</f>
        <v>28535941.029010002</v>
      </c>
      <c r="K20" s="15">
        <f t="shared" ref="K20" si="12">IF(I20=0,0,(J20/I20))</f>
        <v>88.065044517734265</v>
      </c>
    </row>
    <row r="21" spans="2:12" ht="38.25" customHeight="1" x14ac:dyDescent="0.35">
      <c r="B21" s="40" t="s">
        <v>26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2:12" ht="48.75" customHeight="1" x14ac:dyDescent="0.35">
      <c r="B22" s="40" t="s">
        <v>27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</sheetData>
  <mergeCells count="10">
    <mergeCell ref="B22:L22"/>
    <mergeCell ref="B21:K21"/>
    <mergeCell ref="B2:K2"/>
    <mergeCell ref="B3:K3"/>
    <mergeCell ref="B4:K4"/>
    <mergeCell ref="B5:K5"/>
    <mergeCell ref="B6:B7"/>
    <mergeCell ref="C6:E6"/>
    <mergeCell ref="F6:H6"/>
    <mergeCell ref="I6:K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CC7D7AC5F94E46B0E10305F470282D" ma:contentTypeVersion="0" ma:contentTypeDescription="Crear nuevo documento." ma:contentTypeScope="" ma:versionID="25d20371a3c974ab947220a92b9330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C3A04-03A4-44A3-8EBB-D5A4699CFE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2235CB-D5E1-4319-95A4-0C487FA7DB4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D65628-FFFB-4695-AC0A-72A647521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IMPORTACIONES</vt:lpstr>
      <vt:lpstr>EXPORTACIONES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Esquivel Cascante Bolivar</dc:creator>
  <cp:lastModifiedBy>Alvarado Marín María Felicia</cp:lastModifiedBy>
  <dcterms:created xsi:type="dcterms:W3CDTF">2014-09-30T01:04:38Z</dcterms:created>
  <dcterms:modified xsi:type="dcterms:W3CDTF">2022-07-27T00:17:35Z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0x010100ACCC7D7AC5F94E46B0E10305F470282D</vt:lpwstr>
  </property>
</Properties>
</file>