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00.170\My Book (E)\Transacciones de Energía\Facturacion\FACTURACION 2021\03-CONCILIACION RMER+PDC MARZO\2. DTER_MARZO_2021\DTER OFICIAL\Archivos para anexos\"/>
    </mc:Choice>
  </mc:AlternateContent>
  <xr:revisionPtr revIDLastSave="0" documentId="13_ncr:1_{D28389BE-3B02-4B91-B6DF-1A307189E95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ebrero_2021" sheetId="2" r:id="rId1"/>
    <sheet name="BD" sheetId="3" state="hidden" r:id="rId2"/>
  </sheets>
  <definedNames>
    <definedName name="_xlnm._FilterDatabase" localSheetId="1" hidden="1">BD!$A$2:$F$687</definedName>
    <definedName name="_xlnm._FilterDatabase" localSheetId="0" hidden="1">febrero_2021!$L$10:$V$709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87" i="2" l="1"/>
  <c r="K680" i="2"/>
  <c r="K698" i="2"/>
  <c r="K697" i="2"/>
  <c r="K696" i="2"/>
  <c r="K700" i="2"/>
  <c r="E687" i="2"/>
  <c r="E680" i="2"/>
  <c r="E700" i="2"/>
  <c r="E698" i="2"/>
  <c r="E697" i="2"/>
  <c r="E696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7" i="2"/>
  <c r="U698" i="2"/>
  <c r="U699" i="2"/>
  <c r="U702" i="2"/>
  <c r="U703" i="2"/>
  <c r="U704" i="2"/>
  <c r="U705" i="2"/>
  <c r="U706" i="2"/>
  <c r="U707" i="2"/>
  <c r="U708" i="2"/>
  <c r="U11" i="2"/>
  <c r="S12" i="2"/>
  <c r="T12" i="2"/>
  <c r="S13" i="2"/>
  <c r="T13" i="2"/>
  <c r="S14" i="2"/>
  <c r="T14" i="2"/>
  <c r="S15" i="2"/>
  <c r="T15" i="2"/>
  <c r="S16" i="2"/>
  <c r="T16" i="2"/>
  <c r="S17" i="2"/>
  <c r="T17" i="2"/>
  <c r="S18" i="2"/>
  <c r="T18" i="2"/>
  <c r="S19" i="2"/>
  <c r="T19" i="2"/>
  <c r="S20" i="2"/>
  <c r="T20" i="2"/>
  <c r="S21" i="2"/>
  <c r="T21" i="2"/>
  <c r="S22" i="2"/>
  <c r="T22" i="2"/>
  <c r="S23" i="2"/>
  <c r="T23" i="2"/>
  <c r="S24" i="2"/>
  <c r="T24" i="2"/>
  <c r="S25" i="2"/>
  <c r="T25" i="2"/>
  <c r="S26" i="2"/>
  <c r="T26" i="2"/>
  <c r="S27" i="2"/>
  <c r="T27" i="2"/>
  <c r="S28" i="2"/>
  <c r="T28" i="2"/>
  <c r="S29" i="2"/>
  <c r="T29" i="2"/>
  <c r="S30" i="2"/>
  <c r="T30" i="2"/>
  <c r="S35" i="2"/>
  <c r="T35" i="2"/>
  <c r="S36" i="2"/>
  <c r="T36" i="2"/>
  <c r="S37" i="2"/>
  <c r="T37" i="2"/>
  <c r="S38" i="2"/>
  <c r="T38" i="2"/>
  <c r="S39" i="2"/>
  <c r="T39" i="2"/>
  <c r="S40" i="2"/>
  <c r="T40" i="2"/>
  <c r="S41" i="2"/>
  <c r="T41" i="2"/>
  <c r="S42" i="2"/>
  <c r="T42" i="2"/>
  <c r="S43" i="2"/>
  <c r="T43" i="2"/>
  <c r="S44" i="2"/>
  <c r="T44" i="2"/>
  <c r="S45" i="2"/>
  <c r="T45" i="2"/>
  <c r="S46" i="2"/>
  <c r="T46" i="2"/>
  <c r="S47" i="2"/>
  <c r="T47" i="2"/>
  <c r="S48" i="2"/>
  <c r="T48" i="2"/>
  <c r="S49" i="2"/>
  <c r="T49" i="2"/>
  <c r="S50" i="2"/>
  <c r="T50" i="2"/>
  <c r="S51" i="2"/>
  <c r="T51" i="2"/>
  <c r="S52" i="2"/>
  <c r="T52" i="2"/>
  <c r="S53" i="2"/>
  <c r="T53" i="2"/>
  <c r="S54" i="2"/>
  <c r="T54" i="2"/>
  <c r="S55" i="2"/>
  <c r="T55" i="2"/>
  <c r="S56" i="2"/>
  <c r="T56" i="2"/>
  <c r="S57" i="2"/>
  <c r="T57" i="2"/>
  <c r="S58" i="2"/>
  <c r="T58" i="2"/>
  <c r="S59" i="2"/>
  <c r="T59" i="2"/>
  <c r="S60" i="2"/>
  <c r="T60" i="2"/>
  <c r="S61" i="2"/>
  <c r="T61" i="2"/>
  <c r="S62" i="2"/>
  <c r="T62" i="2"/>
  <c r="S63" i="2"/>
  <c r="T63" i="2"/>
  <c r="S64" i="2"/>
  <c r="T64" i="2"/>
  <c r="S65" i="2"/>
  <c r="T65" i="2"/>
  <c r="S66" i="2"/>
  <c r="T66" i="2"/>
  <c r="S67" i="2"/>
  <c r="T67" i="2"/>
  <c r="S68" i="2"/>
  <c r="T68" i="2"/>
  <c r="S69" i="2"/>
  <c r="T69" i="2"/>
  <c r="S70" i="2"/>
  <c r="T70" i="2"/>
  <c r="S71" i="2"/>
  <c r="T71" i="2"/>
  <c r="S72" i="2"/>
  <c r="T72" i="2"/>
  <c r="S73" i="2"/>
  <c r="T73" i="2"/>
  <c r="S74" i="2"/>
  <c r="T74" i="2"/>
  <c r="S75" i="2"/>
  <c r="T75" i="2"/>
  <c r="S76" i="2"/>
  <c r="T76" i="2"/>
  <c r="S77" i="2"/>
  <c r="T77" i="2"/>
  <c r="S78" i="2"/>
  <c r="T78" i="2"/>
  <c r="S79" i="2"/>
  <c r="T79" i="2"/>
  <c r="S80" i="2"/>
  <c r="T80" i="2"/>
  <c r="S81" i="2"/>
  <c r="T81" i="2"/>
  <c r="S82" i="2"/>
  <c r="T82" i="2"/>
  <c r="S83" i="2"/>
  <c r="T83" i="2"/>
  <c r="S84" i="2"/>
  <c r="T84" i="2"/>
  <c r="S85" i="2"/>
  <c r="T85" i="2"/>
  <c r="S86" i="2"/>
  <c r="T86" i="2"/>
  <c r="S87" i="2"/>
  <c r="T87" i="2"/>
  <c r="S88" i="2"/>
  <c r="T88" i="2"/>
  <c r="S89" i="2"/>
  <c r="T89" i="2"/>
  <c r="S90" i="2"/>
  <c r="T90" i="2"/>
  <c r="S91" i="2"/>
  <c r="T91" i="2"/>
  <c r="S92" i="2"/>
  <c r="T92" i="2"/>
  <c r="S93" i="2"/>
  <c r="T93" i="2"/>
  <c r="S94" i="2"/>
  <c r="T94" i="2"/>
  <c r="S95" i="2"/>
  <c r="T95" i="2"/>
  <c r="S96" i="2"/>
  <c r="T96" i="2"/>
  <c r="S97" i="2"/>
  <c r="T97" i="2"/>
  <c r="S98" i="2"/>
  <c r="T98" i="2"/>
  <c r="S99" i="2"/>
  <c r="T99" i="2"/>
  <c r="S100" i="2"/>
  <c r="T100" i="2"/>
  <c r="S101" i="2"/>
  <c r="T101" i="2"/>
  <c r="S102" i="2"/>
  <c r="T102" i="2"/>
  <c r="S103" i="2"/>
  <c r="T103" i="2"/>
  <c r="S104" i="2"/>
  <c r="T104" i="2"/>
  <c r="S105" i="2"/>
  <c r="T105" i="2"/>
  <c r="S106" i="2"/>
  <c r="T106" i="2"/>
  <c r="S107" i="2"/>
  <c r="T107" i="2"/>
  <c r="S108" i="2"/>
  <c r="T108" i="2"/>
  <c r="S109" i="2"/>
  <c r="T109" i="2"/>
  <c r="S110" i="2"/>
  <c r="T110" i="2"/>
  <c r="S111" i="2"/>
  <c r="T111" i="2"/>
  <c r="S112" i="2"/>
  <c r="T112" i="2"/>
  <c r="S113" i="2"/>
  <c r="T113" i="2"/>
  <c r="S114" i="2"/>
  <c r="T114" i="2"/>
  <c r="S115" i="2"/>
  <c r="T115" i="2"/>
  <c r="S116" i="2"/>
  <c r="T116" i="2"/>
  <c r="S117" i="2"/>
  <c r="T117" i="2"/>
  <c r="S118" i="2"/>
  <c r="T118" i="2"/>
  <c r="S119" i="2"/>
  <c r="T119" i="2"/>
  <c r="S120" i="2"/>
  <c r="T120" i="2"/>
  <c r="S121" i="2"/>
  <c r="T121" i="2"/>
  <c r="S122" i="2"/>
  <c r="T122" i="2"/>
  <c r="S123" i="2"/>
  <c r="T123" i="2"/>
  <c r="S124" i="2"/>
  <c r="T124" i="2"/>
  <c r="S125" i="2"/>
  <c r="T125" i="2"/>
  <c r="S126" i="2"/>
  <c r="T126" i="2"/>
  <c r="S127" i="2"/>
  <c r="T127" i="2"/>
  <c r="S128" i="2"/>
  <c r="T128" i="2"/>
  <c r="S129" i="2"/>
  <c r="T129" i="2"/>
  <c r="S130" i="2"/>
  <c r="T130" i="2"/>
  <c r="S131" i="2"/>
  <c r="T131" i="2"/>
  <c r="S132" i="2"/>
  <c r="T132" i="2"/>
  <c r="S133" i="2"/>
  <c r="T133" i="2"/>
  <c r="S134" i="2"/>
  <c r="T134" i="2"/>
  <c r="S135" i="2"/>
  <c r="T135" i="2"/>
  <c r="S136" i="2"/>
  <c r="T136" i="2"/>
  <c r="S137" i="2"/>
  <c r="T137" i="2"/>
  <c r="S138" i="2"/>
  <c r="T138" i="2"/>
  <c r="S139" i="2"/>
  <c r="T139" i="2"/>
  <c r="S140" i="2"/>
  <c r="T140" i="2"/>
  <c r="S141" i="2"/>
  <c r="T141" i="2"/>
  <c r="S142" i="2"/>
  <c r="T142" i="2"/>
  <c r="S143" i="2"/>
  <c r="T143" i="2"/>
  <c r="S144" i="2"/>
  <c r="T144" i="2"/>
  <c r="S145" i="2"/>
  <c r="T145" i="2"/>
  <c r="S146" i="2"/>
  <c r="T146" i="2"/>
  <c r="S147" i="2"/>
  <c r="T147" i="2"/>
  <c r="S148" i="2"/>
  <c r="T148" i="2"/>
  <c r="S149" i="2"/>
  <c r="T149" i="2"/>
  <c r="S150" i="2"/>
  <c r="T150" i="2"/>
  <c r="S151" i="2"/>
  <c r="T151" i="2"/>
  <c r="S152" i="2"/>
  <c r="T152" i="2"/>
  <c r="S153" i="2"/>
  <c r="T153" i="2"/>
  <c r="S154" i="2"/>
  <c r="T154" i="2"/>
  <c r="S155" i="2"/>
  <c r="T155" i="2"/>
  <c r="S156" i="2"/>
  <c r="T156" i="2"/>
  <c r="S157" i="2"/>
  <c r="T157" i="2"/>
  <c r="S158" i="2"/>
  <c r="T158" i="2"/>
  <c r="S159" i="2"/>
  <c r="T159" i="2"/>
  <c r="S160" i="2"/>
  <c r="T160" i="2"/>
  <c r="S161" i="2"/>
  <c r="T161" i="2"/>
  <c r="S162" i="2"/>
  <c r="T162" i="2"/>
  <c r="S163" i="2"/>
  <c r="T163" i="2"/>
  <c r="S164" i="2"/>
  <c r="T164" i="2"/>
  <c r="S165" i="2"/>
  <c r="T165" i="2"/>
  <c r="S166" i="2"/>
  <c r="T166" i="2"/>
  <c r="S167" i="2"/>
  <c r="T167" i="2"/>
  <c r="S168" i="2"/>
  <c r="T168" i="2"/>
  <c r="S169" i="2"/>
  <c r="T169" i="2"/>
  <c r="S170" i="2"/>
  <c r="T170" i="2"/>
  <c r="S171" i="2"/>
  <c r="T171" i="2"/>
  <c r="S172" i="2"/>
  <c r="T172" i="2"/>
  <c r="S173" i="2"/>
  <c r="T173" i="2"/>
  <c r="S174" i="2"/>
  <c r="T174" i="2"/>
  <c r="S175" i="2"/>
  <c r="T175" i="2"/>
  <c r="S176" i="2"/>
  <c r="T176" i="2"/>
  <c r="S177" i="2"/>
  <c r="T177" i="2"/>
  <c r="S178" i="2"/>
  <c r="T178" i="2"/>
  <c r="S179" i="2"/>
  <c r="T179" i="2"/>
  <c r="S180" i="2"/>
  <c r="T180" i="2"/>
  <c r="S181" i="2"/>
  <c r="T181" i="2"/>
  <c r="S182" i="2"/>
  <c r="T182" i="2"/>
  <c r="S183" i="2"/>
  <c r="T183" i="2"/>
  <c r="S184" i="2"/>
  <c r="T184" i="2"/>
  <c r="S185" i="2"/>
  <c r="T185" i="2"/>
  <c r="S186" i="2"/>
  <c r="T186" i="2"/>
  <c r="S187" i="2"/>
  <c r="T187" i="2"/>
  <c r="S188" i="2"/>
  <c r="T188" i="2"/>
  <c r="S189" i="2"/>
  <c r="T189" i="2"/>
  <c r="S190" i="2"/>
  <c r="T190" i="2"/>
  <c r="S191" i="2"/>
  <c r="T191" i="2"/>
  <c r="S192" i="2"/>
  <c r="T192" i="2"/>
  <c r="S193" i="2"/>
  <c r="T193" i="2"/>
  <c r="S194" i="2"/>
  <c r="T194" i="2"/>
  <c r="S195" i="2"/>
  <c r="T195" i="2"/>
  <c r="S196" i="2"/>
  <c r="T196" i="2"/>
  <c r="S197" i="2"/>
  <c r="T197" i="2"/>
  <c r="S198" i="2"/>
  <c r="T198" i="2"/>
  <c r="S199" i="2"/>
  <c r="T199" i="2"/>
  <c r="S200" i="2"/>
  <c r="T200" i="2"/>
  <c r="S201" i="2"/>
  <c r="T201" i="2"/>
  <c r="S202" i="2"/>
  <c r="T202" i="2"/>
  <c r="S203" i="2"/>
  <c r="T203" i="2"/>
  <c r="S204" i="2"/>
  <c r="T204" i="2"/>
  <c r="S205" i="2"/>
  <c r="T205" i="2"/>
  <c r="S206" i="2"/>
  <c r="T206" i="2"/>
  <c r="S207" i="2"/>
  <c r="T207" i="2"/>
  <c r="S208" i="2"/>
  <c r="T208" i="2"/>
  <c r="S209" i="2"/>
  <c r="T209" i="2"/>
  <c r="S210" i="2"/>
  <c r="T210" i="2"/>
  <c r="S211" i="2"/>
  <c r="T211" i="2"/>
  <c r="S212" i="2"/>
  <c r="T212" i="2"/>
  <c r="S213" i="2"/>
  <c r="T213" i="2"/>
  <c r="S214" i="2"/>
  <c r="T214" i="2"/>
  <c r="S215" i="2"/>
  <c r="T215" i="2"/>
  <c r="S216" i="2"/>
  <c r="T216" i="2"/>
  <c r="S217" i="2"/>
  <c r="T217" i="2"/>
  <c r="S218" i="2"/>
  <c r="T218" i="2"/>
  <c r="S219" i="2"/>
  <c r="T219" i="2"/>
  <c r="S220" i="2"/>
  <c r="T220" i="2"/>
  <c r="S221" i="2"/>
  <c r="T221" i="2"/>
  <c r="S222" i="2"/>
  <c r="T222" i="2"/>
  <c r="S223" i="2"/>
  <c r="T223" i="2"/>
  <c r="S224" i="2"/>
  <c r="T224" i="2"/>
  <c r="S225" i="2"/>
  <c r="T225" i="2"/>
  <c r="S226" i="2"/>
  <c r="T226" i="2"/>
  <c r="S227" i="2"/>
  <c r="T227" i="2"/>
  <c r="S228" i="2"/>
  <c r="T228" i="2"/>
  <c r="S229" i="2"/>
  <c r="T229" i="2"/>
  <c r="S230" i="2"/>
  <c r="T230" i="2"/>
  <c r="S231" i="2"/>
  <c r="T231" i="2"/>
  <c r="S232" i="2"/>
  <c r="T232" i="2"/>
  <c r="S233" i="2"/>
  <c r="T233" i="2"/>
  <c r="S234" i="2"/>
  <c r="T234" i="2"/>
  <c r="S235" i="2"/>
  <c r="T235" i="2"/>
  <c r="S236" i="2"/>
  <c r="T236" i="2"/>
  <c r="S237" i="2"/>
  <c r="T237" i="2"/>
  <c r="S238" i="2"/>
  <c r="T238" i="2"/>
  <c r="S239" i="2"/>
  <c r="T239" i="2"/>
  <c r="S240" i="2"/>
  <c r="T240" i="2"/>
  <c r="S241" i="2"/>
  <c r="T241" i="2"/>
  <c r="S242" i="2"/>
  <c r="T242" i="2"/>
  <c r="S243" i="2"/>
  <c r="T243" i="2"/>
  <c r="S244" i="2"/>
  <c r="T244" i="2"/>
  <c r="S245" i="2"/>
  <c r="T245" i="2"/>
  <c r="S246" i="2"/>
  <c r="T246" i="2"/>
  <c r="S247" i="2"/>
  <c r="T247" i="2"/>
  <c r="S248" i="2"/>
  <c r="T248" i="2"/>
  <c r="S249" i="2"/>
  <c r="T249" i="2"/>
  <c r="S250" i="2"/>
  <c r="T250" i="2"/>
  <c r="S251" i="2"/>
  <c r="T251" i="2"/>
  <c r="S252" i="2"/>
  <c r="T252" i="2"/>
  <c r="S253" i="2"/>
  <c r="T253" i="2"/>
  <c r="S254" i="2"/>
  <c r="T254" i="2"/>
  <c r="S255" i="2"/>
  <c r="T255" i="2"/>
  <c r="S256" i="2"/>
  <c r="T256" i="2"/>
  <c r="S257" i="2"/>
  <c r="T257" i="2"/>
  <c r="S258" i="2"/>
  <c r="T258" i="2"/>
  <c r="S259" i="2"/>
  <c r="T259" i="2"/>
  <c r="S260" i="2"/>
  <c r="T260" i="2"/>
  <c r="S261" i="2"/>
  <c r="T261" i="2"/>
  <c r="S262" i="2"/>
  <c r="T262" i="2"/>
  <c r="S263" i="2"/>
  <c r="T263" i="2"/>
  <c r="S264" i="2"/>
  <c r="T264" i="2"/>
  <c r="S265" i="2"/>
  <c r="T265" i="2"/>
  <c r="S266" i="2"/>
  <c r="T266" i="2"/>
  <c r="S267" i="2"/>
  <c r="T267" i="2"/>
  <c r="S268" i="2"/>
  <c r="T268" i="2"/>
  <c r="S269" i="2"/>
  <c r="T269" i="2"/>
  <c r="S270" i="2"/>
  <c r="T270" i="2"/>
  <c r="S271" i="2"/>
  <c r="T271" i="2"/>
  <c r="S272" i="2"/>
  <c r="T272" i="2"/>
  <c r="S273" i="2"/>
  <c r="T273" i="2"/>
  <c r="S274" i="2"/>
  <c r="T274" i="2"/>
  <c r="S275" i="2"/>
  <c r="T275" i="2"/>
  <c r="S276" i="2"/>
  <c r="T276" i="2"/>
  <c r="S277" i="2"/>
  <c r="T277" i="2"/>
  <c r="S278" i="2"/>
  <c r="T278" i="2"/>
  <c r="S279" i="2"/>
  <c r="T279" i="2"/>
  <c r="S280" i="2"/>
  <c r="T280" i="2"/>
  <c r="S281" i="2"/>
  <c r="T281" i="2"/>
  <c r="S282" i="2"/>
  <c r="T282" i="2"/>
  <c r="S283" i="2"/>
  <c r="T283" i="2"/>
  <c r="S284" i="2"/>
  <c r="T284" i="2"/>
  <c r="S285" i="2"/>
  <c r="T285" i="2"/>
  <c r="S286" i="2"/>
  <c r="T286" i="2"/>
  <c r="S287" i="2"/>
  <c r="T287" i="2"/>
  <c r="S288" i="2"/>
  <c r="T288" i="2"/>
  <c r="S289" i="2"/>
  <c r="T289" i="2"/>
  <c r="S290" i="2"/>
  <c r="T290" i="2"/>
  <c r="S291" i="2"/>
  <c r="T291" i="2"/>
  <c r="S292" i="2"/>
  <c r="T292" i="2"/>
  <c r="S293" i="2"/>
  <c r="T293" i="2"/>
  <c r="S294" i="2"/>
  <c r="T294" i="2"/>
  <c r="S295" i="2"/>
  <c r="T295" i="2"/>
  <c r="S296" i="2"/>
  <c r="T296" i="2"/>
  <c r="S297" i="2"/>
  <c r="T297" i="2"/>
  <c r="S298" i="2"/>
  <c r="T298" i="2"/>
  <c r="S299" i="2"/>
  <c r="T299" i="2"/>
  <c r="S300" i="2"/>
  <c r="T300" i="2"/>
  <c r="S301" i="2"/>
  <c r="T301" i="2"/>
  <c r="S302" i="2"/>
  <c r="T302" i="2"/>
  <c r="S303" i="2"/>
  <c r="T303" i="2"/>
  <c r="S304" i="2"/>
  <c r="T304" i="2"/>
  <c r="S305" i="2"/>
  <c r="T305" i="2"/>
  <c r="S306" i="2"/>
  <c r="T306" i="2"/>
  <c r="S307" i="2"/>
  <c r="T307" i="2"/>
  <c r="S308" i="2"/>
  <c r="T308" i="2"/>
  <c r="S309" i="2"/>
  <c r="T309" i="2"/>
  <c r="S310" i="2"/>
  <c r="T310" i="2"/>
  <c r="S311" i="2"/>
  <c r="T311" i="2"/>
  <c r="S312" i="2"/>
  <c r="T312" i="2"/>
  <c r="S313" i="2"/>
  <c r="T313" i="2"/>
  <c r="S314" i="2"/>
  <c r="T314" i="2"/>
  <c r="S315" i="2"/>
  <c r="T315" i="2"/>
  <c r="S316" i="2"/>
  <c r="T316" i="2"/>
  <c r="S317" i="2"/>
  <c r="T317" i="2"/>
  <c r="S318" i="2"/>
  <c r="T318" i="2"/>
  <c r="S319" i="2"/>
  <c r="T319" i="2"/>
  <c r="S320" i="2"/>
  <c r="T320" i="2"/>
  <c r="S321" i="2"/>
  <c r="T321" i="2"/>
  <c r="S322" i="2"/>
  <c r="T322" i="2"/>
  <c r="S323" i="2"/>
  <c r="T323" i="2"/>
  <c r="S324" i="2"/>
  <c r="T324" i="2"/>
  <c r="S325" i="2"/>
  <c r="T325" i="2"/>
  <c r="S326" i="2"/>
  <c r="T326" i="2"/>
  <c r="S327" i="2"/>
  <c r="T327" i="2"/>
  <c r="S328" i="2"/>
  <c r="T328" i="2"/>
  <c r="S329" i="2"/>
  <c r="T329" i="2"/>
  <c r="S330" i="2"/>
  <c r="T330" i="2"/>
  <c r="S331" i="2"/>
  <c r="T331" i="2"/>
  <c r="S332" i="2"/>
  <c r="T332" i="2"/>
  <c r="S333" i="2"/>
  <c r="T333" i="2"/>
  <c r="S334" i="2"/>
  <c r="T334" i="2"/>
  <c r="S335" i="2"/>
  <c r="T335" i="2"/>
  <c r="S336" i="2"/>
  <c r="T336" i="2"/>
  <c r="S337" i="2"/>
  <c r="T337" i="2"/>
  <c r="S338" i="2"/>
  <c r="T338" i="2"/>
  <c r="S339" i="2"/>
  <c r="T339" i="2"/>
  <c r="S340" i="2"/>
  <c r="T340" i="2"/>
  <c r="S341" i="2"/>
  <c r="T341" i="2"/>
  <c r="S342" i="2"/>
  <c r="T342" i="2"/>
  <c r="S343" i="2"/>
  <c r="T343" i="2"/>
  <c r="S344" i="2"/>
  <c r="T344" i="2"/>
  <c r="S345" i="2"/>
  <c r="T345" i="2"/>
  <c r="S346" i="2"/>
  <c r="T346" i="2"/>
  <c r="S347" i="2"/>
  <c r="T347" i="2"/>
  <c r="S348" i="2"/>
  <c r="T348" i="2"/>
  <c r="S349" i="2"/>
  <c r="T349" i="2"/>
  <c r="S350" i="2"/>
  <c r="T350" i="2"/>
  <c r="S351" i="2"/>
  <c r="T351" i="2"/>
  <c r="S352" i="2"/>
  <c r="T352" i="2"/>
  <c r="S353" i="2"/>
  <c r="T353" i="2"/>
  <c r="S354" i="2"/>
  <c r="T354" i="2"/>
  <c r="S355" i="2"/>
  <c r="T355" i="2"/>
  <c r="S356" i="2"/>
  <c r="T356" i="2"/>
  <c r="S357" i="2"/>
  <c r="T357" i="2"/>
  <c r="S358" i="2"/>
  <c r="T358" i="2"/>
  <c r="S359" i="2"/>
  <c r="T359" i="2"/>
  <c r="S360" i="2"/>
  <c r="T360" i="2"/>
  <c r="S361" i="2"/>
  <c r="T361" i="2"/>
  <c r="S362" i="2"/>
  <c r="T362" i="2"/>
  <c r="S363" i="2"/>
  <c r="T363" i="2"/>
  <c r="S364" i="2"/>
  <c r="T364" i="2"/>
  <c r="S365" i="2"/>
  <c r="T365" i="2"/>
  <c r="S366" i="2"/>
  <c r="T366" i="2"/>
  <c r="S367" i="2"/>
  <c r="T367" i="2"/>
  <c r="S368" i="2"/>
  <c r="T368" i="2"/>
  <c r="S369" i="2"/>
  <c r="T369" i="2"/>
  <c r="S370" i="2"/>
  <c r="T370" i="2"/>
  <c r="S371" i="2"/>
  <c r="T371" i="2"/>
  <c r="S372" i="2"/>
  <c r="T372" i="2"/>
  <c r="S373" i="2"/>
  <c r="T373" i="2"/>
  <c r="S374" i="2"/>
  <c r="T374" i="2"/>
  <c r="S375" i="2"/>
  <c r="T375" i="2"/>
  <c r="S376" i="2"/>
  <c r="T376" i="2"/>
  <c r="S377" i="2"/>
  <c r="T377" i="2"/>
  <c r="S378" i="2"/>
  <c r="T378" i="2"/>
  <c r="S379" i="2"/>
  <c r="T379" i="2"/>
  <c r="S380" i="2"/>
  <c r="T380" i="2"/>
  <c r="S381" i="2"/>
  <c r="T381" i="2"/>
  <c r="S382" i="2"/>
  <c r="T382" i="2"/>
  <c r="S383" i="2"/>
  <c r="T383" i="2"/>
  <c r="S384" i="2"/>
  <c r="T384" i="2"/>
  <c r="S385" i="2"/>
  <c r="T385" i="2"/>
  <c r="S386" i="2"/>
  <c r="T386" i="2"/>
  <c r="S387" i="2"/>
  <c r="T387" i="2"/>
  <c r="S388" i="2"/>
  <c r="T388" i="2"/>
  <c r="S389" i="2"/>
  <c r="T389" i="2"/>
  <c r="S390" i="2"/>
  <c r="T390" i="2"/>
  <c r="S391" i="2"/>
  <c r="T391" i="2"/>
  <c r="S392" i="2"/>
  <c r="T392" i="2"/>
  <c r="S393" i="2"/>
  <c r="T393" i="2"/>
  <c r="S394" i="2"/>
  <c r="T394" i="2"/>
  <c r="S395" i="2"/>
  <c r="T395" i="2"/>
  <c r="S396" i="2"/>
  <c r="T396" i="2"/>
  <c r="S397" i="2"/>
  <c r="T397" i="2"/>
  <c r="S398" i="2"/>
  <c r="T398" i="2"/>
  <c r="S399" i="2"/>
  <c r="T399" i="2"/>
  <c r="S400" i="2"/>
  <c r="T400" i="2"/>
  <c r="S401" i="2"/>
  <c r="T401" i="2"/>
  <c r="S402" i="2"/>
  <c r="T402" i="2"/>
  <c r="S403" i="2"/>
  <c r="T403" i="2"/>
  <c r="S404" i="2"/>
  <c r="T404" i="2"/>
  <c r="S405" i="2"/>
  <c r="T405" i="2"/>
  <c r="S406" i="2"/>
  <c r="T406" i="2"/>
  <c r="S407" i="2"/>
  <c r="T407" i="2"/>
  <c r="S408" i="2"/>
  <c r="T408" i="2"/>
  <c r="S409" i="2"/>
  <c r="T409" i="2"/>
  <c r="S410" i="2"/>
  <c r="T410" i="2"/>
  <c r="S411" i="2"/>
  <c r="T411" i="2"/>
  <c r="S412" i="2"/>
  <c r="T412" i="2"/>
  <c r="S413" i="2"/>
  <c r="T413" i="2"/>
  <c r="S414" i="2"/>
  <c r="T414" i="2"/>
  <c r="S415" i="2"/>
  <c r="T415" i="2"/>
  <c r="S416" i="2"/>
  <c r="T416" i="2"/>
  <c r="S417" i="2"/>
  <c r="T417" i="2"/>
  <c r="S418" i="2"/>
  <c r="T418" i="2"/>
  <c r="S419" i="2"/>
  <c r="T419" i="2"/>
  <c r="S420" i="2"/>
  <c r="T420" i="2"/>
  <c r="S421" i="2"/>
  <c r="T421" i="2"/>
  <c r="S422" i="2"/>
  <c r="T422" i="2"/>
  <c r="S423" i="2"/>
  <c r="T423" i="2"/>
  <c r="S424" i="2"/>
  <c r="T424" i="2"/>
  <c r="S425" i="2"/>
  <c r="T425" i="2"/>
  <c r="S426" i="2"/>
  <c r="T426" i="2"/>
  <c r="S427" i="2"/>
  <c r="T427" i="2"/>
  <c r="S428" i="2"/>
  <c r="T428" i="2"/>
  <c r="S429" i="2"/>
  <c r="T429" i="2"/>
  <c r="S430" i="2"/>
  <c r="T430" i="2"/>
  <c r="S431" i="2"/>
  <c r="T431" i="2"/>
  <c r="S432" i="2"/>
  <c r="T432" i="2"/>
  <c r="S433" i="2"/>
  <c r="T433" i="2"/>
  <c r="S434" i="2"/>
  <c r="T434" i="2"/>
  <c r="S435" i="2"/>
  <c r="T435" i="2"/>
  <c r="S436" i="2"/>
  <c r="T436" i="2"/>
  <c r="S437" i="2"/>
  <c r="T437" i="2"/>
  <c r="S438" i="2"/>
  <c r="T438" i="2"/>
  <c r="S439" i="2"/>
  <c r="T439" i="2"/>
  <c r="S440" i="2"/>
  <c r="T440" i="2"/>
  <c r="S441" i="2"/>
  <c r="T441" i="2"/>
  <c r="S442" i="2"/>
  <c r="T442" i="2"/>
  <c r="S443" i="2"/>
  <c r="T443" i="2"/>
  <c r="S444" i="2"/>
  <c r="T444" i="2"/>
  <c r="S445" i="2"/>
  <c r="T445" i="2"/>
  <c r="S446" i="2"/>
  <c r="T446" i="2"/>
  <c r="S447" i="2"/>
  <c r="T447" i="2"/>
  <c r="S448" i="2"/>
  <c r="T448" i="2"/>
  <c r="S449" i="2"/>
  <c r="T449" i="2"/>
  <c r="S450" i="2"/>
  <c r="T450" i="2"/>
  <c r="S451" i="2"/>
  <c r="T451" i="2"/>
  <c r="S452" i="2"/>
  <c r="T452" i="2"/>
  <c r="S453" i="2"/>
  <c r="T453" i="2"/>
  <c r="S454" i="2"/>
  <c r="T454" i="2"/>
  <c r="S455" i="2"/>
  <c r="T455" i="2"/>
  <c r="S456" i="2"/>
  <c r="T456" i="2"/>
  <c r="S457" i="2"/>
  <c r="T457" i="2"/>
  <c r="S458" i="2"/>
  <c r="T458" i="2"/>
  <c r="S459" i="2"/>
  <c r="T459" i="2"/>
  <c r="S460" i="2"/>
  <c r="T460" i="2"/>
  <c r="S461" i="2"/>
  <c r="T461" i="2"/>
  <c r="S462" i="2"/>
  <c r="T462" i="2"/>
  <c r="S463" i="2"/>
  <c r="T463" i="2"/>
  <c r="S464" i="2"/>
  <c r="T464" i="2"/>
  <c r="S465" i="2"/>
  <c r="T465" i="2"/>
  <c r="S466" i="2"/>
  <c r="T466" i="2"/>
  <c r="S467" i="2"/>
  <c r="T467" i="2"/>
  <c r="S468" i="2"/>
  <c r="T468" i="2"/>
  <c r="S469" i="2"/>
  <c r="T469" i="2"/>
  <c r="S470" i="2"/>
  <c r="T470" i="2"/>
  <c r="S471" i="2"/>
  <c r="T471" i="2"/>
  <c r="S472" i="2"/>
  <c r="T472" i="2"/>
  <c r="S473" i="2"/>
  <c r="T473" i="2"/>
  <c r="S474" i="2"/>
  <c r="T474" i="2"/>
  <c r="S475" i="2"/>
  <c r="T475" i="2"/>
  <c r="S476" i="2"/>
  <c r="T476" i="2"/>
  <c r="S477" i="2"/>
  <c r="T477" i="2"/>
  <c r="S478" i="2"/>
  <c r="T478" i="2"/>
  <c r="S479" i="2"/>
  <c r="T479" i="2"/>
  <c r="S480" i="2"/>
  <c r="T480" i="2"/>
  <c r="S481" i="2"/>
  <c r="T481" i="2"/>
  <c r="S482" i="2"/>
  <c r="T482" i="2"/>
  <c r="S483" i="2"/>
  <c r="T483" i="2"/>
  <c r="S484" i="2"/>
  <c r="T484" i="2"/>
  <c r="S485" i="2"/>
  <c r="T485" i="2"/>
  <c r="S486" i="2"/>
  <c r="T486" i="2"/>
  <c r="S487" i="2"/>
  <c r="T487" i="2"/>
  <c r="S488" i="2"/>
  <c r="T488" i="2"/>
  <c r="S489" i="2"/>
  <c r="T489" i="2"/>
  <c r="S490" i="2"/>
  <c r="T490" i="2"/>
  <c r="S491" i="2"/>
  <c r="T491" i="2"/>
  <c r="S492" i="2"/>
  <c r="T492" i="2"/>
  <c r="S493" i="2"/>
  <c r="T493" i="2"/>
  <c r="S494" i="2"/>
  <c r="T494" i="2"/>
  <c r="S495" i="2"/>
  <c r="T495" i="2"/>
  <c r="S496" i="2"/>
  <c r="T496" i="2"/>
  <c r="S497" i="2"/>
  <c r="T497" i="2"/>
  <c r="S498" i="2"/>
  <c r="T498" i="2"/>
  <c r="S499" i="2"/>
  <c r="T499" i="2"/>
  <c r="S500" i="2"/>
  <c r="T500" i="2"/>
  <c r="S501" i="2"/>
  <c r="T501" i="2"/>
  <c r="S502" i="2"/>
  <c r="T502" i="2"/>
  <c r="S503" i="2"/>
  <c r="T503" i="2"/>
  <c r="S504" i="2"/>
  <c r="T504" i="2"/>
  <c r="S505" i="2"/>
  <c r="T505" i="2"/>
  <c r="S506" i="2"/>
  <c r="T506" i="2"/>
  <c r="S507" i="2"/>
  <c r="T507" i="2"/>
  <c r="S508" i="2"/>
  <c r="T508" i="2"/>
  <c r="S509" i="2"/>
  <c r="T509" i="2"/>
  <c r="S510" i="2"/>
  <c r="T510" i="2"/>
  <c r="S511" i="2"/>
  <c r="T511" i="2"/>
  <c r="S512" i="2"/>
  <c r="T512" i="2"/>
  <c r="S513" i="2"/>
  <c r="T513" i="2"/>
  <c r="S514" i="2"/>
  <c r="T514" i="2"/>
  <c r="S515" i="2"/>
  <c r="T515" i="2"/>
  <c r="S516" i="2"/>
  <c r="T516" i="2"/>
  <c r="S517" i="2"/>
  <c r="T517" i="2"/>
  <c r="S518" i="2"/>
  <c r="T518" i="2"/>
  <c r="S519" i="2"/>
  <c r="T519" i="2"/>
  <c r="S520" i="2"/>
  <c r="T520" i="2"/>
  <c r="S521" i="2"/>
  <c r="T521" i="2"/>
  <c r="S522" i="2"/>
  <c r="T522" i="2"/>
  <c r="S523" i="2"/>
  <c r="T523" i="2"/>
  <c r="S524" i="2"/>
  <c r="T524" i="2"/>
  <c r="S525" i="2"/>
  <c r="T525" i="2"/>
  <c r="S526" i="2"/>
  <c r="T526" i="2"/>
  <c r="S527" i="2"/>
  <c r="T527" i="2"/>
  <c r="S528" i="2"/>
  <c r="T528" i="2"/>
  <c r="S529" i="2"/>
  <c r="T529" i="2"/>
  <c r="S530" i="2"/>
  <c r="T530" i="2"/>
  <c r="S531" i="2"/>
  <c r="T531" i="2"/>
  <c r="S532" i="2"/>
  <c r="T532" i="2"/>
  <c r="S533" i="2"/>
  <c r="T533" i="2"/>
  <c r="S534" i="2"/>
  <c r="T534" i="2"/>
  <c r="S535" i="2"/>
  <c r="T535" i="2"/>
  <c r="S536" i="2"/>
  <c r="T536" i="2"/>
  <c r="S537" i="2"/>
  <c r="T537" i="2"/>
  <c r="S538" i="2"/>
  <c r="T538" i="2"/>
  <c r="S539" i="2"/>
  <c r="T539" i="2"/>
  <c r="S540" i="2"/>
  <c r="T540" i="2"/>
  <c r="S541" i="2"/>
  <c r="T541" i="2"/>
  <c r="S542" i="2"/>
  <c r="T542" i="2"/>
  <c r="S543" i="2"/>
  <c r="T543" i="2"/>
  <c r="S544" i="2"/>
  <c r="T544" i="2"/>
  <c r="S545" i="2"/>
  <c r="T545" i="2"/>
  <c r="S546" i="2"/>
  <c r="T546" i="2"/>
  <c r="S547" i="2"/>
  <c r="T547" i="2"/>
  <c r="S548" i="2"/>
  <c r="T548" i="2"/>
  <c r="S549" i="2"/>
  <c r="T549" i="2"/>
  <c r="S550" i="2"/>
  <c r="T550" i="2"/>
  <c r="S551" i="2"/>
  <c r="T551" i="2"/>
  <c r="S552" i="2"/>
  <c r="T552" i="2"/>
  <c r="S553" i="2"/>
  <c r="T553" i="2"/>
  <c r="S554" i="2"/>
  <c r="T554" i="2"/>
  <c r="S555" i="2"/>
  <c r="T555" i="2"/>
  <c r="S556" i="2"/>
  <c r="T556" i="2"/>
  <c r="S557" i="2"/>
  <c r="T557" i="2"/>
  <c r="S558" i="2"/>
  <c r="T558" i="2"/>
  <c r="S559" i="2"/>
  <c r="T559" i="2"/>
  <c r="S560" i="2"/>
  <c r="T560" i="2"/>
  <c r="S561" i="2"/>
  <c r="T561" i="2"/>
  <c r="S562" i="2"/>
  <c r="T562" i="2"/>
  <c r="S563" i="2"/>
  <c r="T563" i="2"/>
  <c r="S564" i="2"/>
  <c r="T564" i="2"/>
  <c r="S565" i="2"/>
  <c r="T565" i="2"/>
  <c r="S566" i="2"/>
  <c r="T566" i="2"/>
  <c r="S567" i="2"/>
  <c r="T567" i="2"/>
  <c r="S568" i="2"/>
  <c r="T568" i="2"/>
  <c r="S569" i="2"/>
  <c r="T569" i="2"/>
  <c r="S570" i="2"/>
  <c r="T570" i="2"/>
  <c r="S571" i="2"/>
  <c r="T571" i="2"/>
  <c r="S572" i="2"/>
  <c r="T572" i="2"/>
  <c r="S573" i="2"/>
  <c r="T573" i="2"/>
  <c r="S574" i="2"/>
  <c r="T574" i="2"/>
  <c r="S575" i="2"/>
  <c r="T575" i="2"/>
  <c r="S576" i="2"/>
  <c r="T576" i="2"/>
  <c r="S577" i="2"/>
  <c r="T577" i="2"/>
  <c r="S578" i="2"/>
  <c r="T578" i="2"/>
  <c r="S579" i="2"/>
  <c r="T579" i="2"/>
  <c r="S580" i="2"/>
  <c r="T580" i="2"/>
  <c r="S581" i="2"/>
  <c r="T581" i="2"/>
  <c r="S582" i="2"/>
  <c r="T582" i="2"/>
  <c r="S583" i="2"/>
  <c r="T583" i="2"/>
  <c r="S584" i="2"/>
  <c r="T584" i="2"/>
  <c r="S585" i="2"/>
  <c r="T585" i="2"/>
  <c r="S586" i="2"/>
  <c r="T586" i="2"/>
  <c r="S587" i="2"/>
  <c r="T587" i="2"/>
  <c r="S588" i="2"/>
  <c r="T588" i="2"/>
  <c r="S589" i="2"/>
  <c r="T589" i="2"/>
  <c r="U695" i="2"/>
  <c r="U696" i="2"/>
  <c r="U694" i="2"/>
  <c r="T11" i="2" l="1"/>
  <c r="S11" i="2"/>
  <c r="T590" i="2"/>
  <c r="S590" i="2"/>
  <c r="S592" i="2"/>
  <c r="T592" i="2"/>
  <c r="S593" i="2"/>
  <c r="T593" i="2"/>
  <c r="S594" i="2"/>
  <c r="T594" i="2"/>
  <c r="S595" i="2"/>
  <c r="T595" i="2"/>
  <c r="S596" i="2"/>
  <c r="T596" i="2"/>
  <c r="S597" i="2"/>
  <c r="T597" i="2"/>
  <c r="S598" i="2"/>
  <c r="T598" i="2"/>
  <c r="S599" i="2"/>
  <c r="T599" i="2"/>
  <c r="S600" i="2"/>
  <c r="T600" i="2"/>
  <c r="S601" i="2"/>
  <c r="T601" i="2"/>
  <c r="S602" i="2"/>
  <c r="T602" i="2"/>
  <c r="S603" i="2"/>
  <c r="T603" i="2"/>
  <c r="S604" i="2"/>
  <c r="T604" i="2"/>
  <c r="S605" i="2"/>
  <c r="T605" i="2"/>
  <c r="S606" i="2"/>
  <c r="T606" i="2"/>
  <c r="S607" i="2"/>
  <c r="T607" i="2"/>
  <c r="S608" i="2"/>
  <c r="T608" i="2"/>
  <c r="S609" i="2"/>
  <c r="T609" i="2"/>
  <c r="S610" i="2"/>
  <c r="T610" i="2"/>
  <c r="S611" i="2"/>
  <c r="T611" i="2"/>
  <c r="S612" i="2"/>
  <c r="T612" i="2"/>
  <c r="S613" i="2"/>
  <c r="T613" i="2"/>
  <c r="S614" i="2"/>
  <c r="T614" i="2"/>
  <c r="S615" i="2"/>
  <c r="T615" i="2"/>
  <c r="S616" i="2"/>
  <c r="T616" i="2"/>
  <c r="S617" i="2"/>
  <c r="T617" i="2"/>
  <c r="S618" i="2"/>
  <c r="T618" i="2"/>
  <c r="S619" i="2"/>
  <c r="T619" i="2"/>
  <c r="S620" i="2"/>
  <c r="T620" i="2"/>
  <c r="S621" i="2"/>
  <c r="T621" i="2"/>
  <c r="S622" i="2"/>
  <c r="T622" i="2"/>
  <c r="S623" i="2"/>
  <c r="T623" i="2"/>
  <c r="S624" i="2"/>
  <c r="T624" i="2"/>
  <c r="S625" i="2"/>
  <c r="T625" i="2"/>
  <c r="S626" i="2"/>
  <c r="T626" i="2"/>
  <c r="S627" i="2"/>
  <c r="T627" i="2"/>
  <c r="S628" i="2"/>
  <c r="T628" i="2"/>
  <c r="S629" i="2"/>
  <c r="T629" i="2"/>
  <c r="T591" i="2"/>
  <c r="S591" i="2"/>
  <c r="T630" i="2"/>
  <c r="S630" i="2"/>
  <c r="S632" i="2"/>
  <c r="T632" i="2"/>
  <c r="S633" i="2"/>
  <c r="T633" i="2"/>
  <c r="S634" i="2"/>
  <c r="T634" i="2"/>
  <c r="S635" i="2"/>
  <c r="T635" i="2"/>
  <c r="S636" i="2"/>
  <c r="T636" i="2"/>
  <c r="S637" i="2"/>
  <c r="T637" i="2"/>
  <c r="S638" i="2"/>
  <c r="T638" i="2"/>
  <c r="S639" i="2"/>
  <c r="T639" i="2"/>
  <c r="S640" i="2"/>
  <c r="T640" i="2"/>
  <c r="S641" i="2"/>
  <c r="T641" i="2"/>
  <c r="S642" i="2"/>
  <c r="T642" i="2"/>
  <c r="S643" i="2"/>
  <c r="T643" i="2"/>
  <c r="S644" i="2"/>
  <c r="T644" i="2"/>
  <c r="S645" i="2"/>
  <c r="T645" i="2"/>
  <c r="S646" i="2"/>
  <c r="T646" i="2"/>
  <c r="S647" i="2"/>
  <c r="T647" i="2"/>
  <c r="S648" i="2"/>
  <c r="T648" i="2"/>
  <c r="S649" i="2"/>
  <c r="T649" i="2"/>
  <c r="S650" i="2"/>
  <c r="T650" i="2"/>
  <c r="S651" i="2"/>
  <c r="T651" i="2"/>
  <c r="S652" i="2"/>
  <c r="T652" i="2"/>
  <c r="S653" i="2"/>
  <c r="T653" i="2"/>
  <c r="S654" i="2"/>
  <c r="T654" i="2"/>
  <c r="S655" i="2"/>
  <c r="T655" i="2"/>
  <c r="S656" i="2"/>
  <c r="T656" i="2"/>
  <c r="S657" i="2"/>
  <c r="T657" i="2"/>
  <c r="S658" i="2"/>
  <c r="T658" i="2"/>
  <c r="S659" i="2"/>
  <c r="T659" i="2"/>
  <c r="S660" i="2"/>
  <c r="T660" i="2"/>
  <c r="S661" i="2"/>
  <c r="T661" i="2"/>
  <c r="S662" i="2"/>
  <c r="T662" i="2"/>
  <c r="S663" i="2"/>
  <c r="T663" i="2"/>
  <c r="S664" i="2"/>
  <c r="T664" i="2"/>
  <c r="S665" i="2"/>
  <c r="T665" i="2"/>
  <c r="S666" i="2"/>
  <c r="T666" i="2"/>
  <c r="S667" i="2"/>
  <c r="T667" i="2"/>
  <c r="S668" i="2"/>
  <c r="T668" i="2"/>
  <c r="S669" i="2"/>
  <c r="T669" i="2"/>
  <c r="S670" i="2"/>
  <c r="T670" i="2"/>
  <c r="S671" i="2"/>
  <c r="T671" i="2"/>
  <c r="S672" i="2"/>
  <c r="T672" i="2"/>
  <c r="S673" i="2"/>
  <c r="T673" i="2"/>
  <c r="S674" i="2"/>
  <c r="T674" i="2"/>
  <c r="S675" i="2"/>
  <c r="T675" i="2"/>
  <c r="T631" i="2"/>
  <c r="S631" i="2"/>
  <c r="S677" i="2"/>
  <c r="T677" i="2"/>
  <c r="S678" i="2"/>
  <c r="T678" i="2"/>
  <c r="S679" i="2"/>
  <c r="T679" i="2"/>
  <c r="S680" i="2"/>
  <c r="T680" i="2"/>
  <c r="S681" i="2"/>
  <c r="T681" i="2"/>
  <c r="S682" i="2"/>
  <c r="T682" i="2"/>
  <c r="S683" i="2"/>
  <c r="T683" i="2"/>
  <c r="S684" i="2"/>
  <c r="T684" i="2"/>
  <c r="S685" i="2"/>
  <c r="T685" i="2"/>
  <c r="S686" i="2"/>
  <c r="T686" i="2"/>
  <c r="S687" i="2"/>
  <c r="T687" i="2"/>
  <c r="S688" i="2"/>
  <c r="T688" i="2"/>
  <c r="S689" i="2"/>
  <c r="T689" i="2"/>
  <c r="S690" i="2"/>
  <c r="T690" i="2"/>
  <c r="S691" i="2"/>
  <c r="T691" i="2"/>
  <c r="S692" i="2"/>
  <c r="T692" i="2"/>
  <c r="S693" i="2"/>
  <c r="T693" i="2"/>
  <c r="S694" i="2"/>
  <c r="S695" i="2"/>
  <c r="S696" i="2"/>
  <c r="S697" i="2"/>
  <c r="T697" i="2"/>
  <c r="S698" i="2"/>
  <c r="T698" i="2"/>
  <c r="S699" i="2"/>
  <c r="T699" i="2"/>
  <c r="S702" i="2"/>
  <c r="T702" i="2"/>
  <c r="S703" i="2"/>
  <c r="T703" i="2"/>
  <c r="S704" i="2"/>
  <c r="T704" i="2"/>
  <c r="S705" i="2"/>
  <c r="T705" i="2"/>
  <c r="S706" i="2"/>
  <c r="T706" i="2"/>
  <c r="S707" i="2"/>
  <c r="T707" i="2"/>
  <c r="S708" i="2"/>
  <c r="T708" i="2"/>
  <c r="T676" i="2"/>
  <c r="S676" i="2"/>
  <c r="T694" i="2"/>
  <c r="T695" i="2"/>
  <c r="T696" i="2"/>
  <c r="J709" i="2"/>
  <c r="E709" i="2"/>
  <c r="D709" i="2"/>
  <c r="K709" i="2" l="1"/>
  <c r="F722" i="2"/>
  <c r="F721" i="2"/>
  <c r="F720" i="2"/>
  <c r="F719" i="2"/>
  <c r="F718" i="2"/>
  <c r="F717" i="2"/>
  <c r="E722" i="2"/>
  <c r="E721" i="2"/>
  <c r="E720" i="2"/>
  <c r="E719" i="2"/>
  <c r="E718" i="2"/>
  <c r="E717" i="2"/>
  <c r="D722" i="2"/>
  <c r="D721" i="2"/>
  <c r="D720" i="2"/>
  <c r="D719" i="2"/>
  <c r="D718" i="2"/>
  <c r="D717" i="2"/>
  <c r="D723" i="2" l="1"/>
  <c r="E723" i="2"/>
  <c r="F7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mcaguilar</author>
    <author>MARCO ALVARENGA</author>
  </authors>
  <commentList>
    <comment ref="B6" authorId="0" shapeId="0" xr:uid="{00000000-0006-0000-0100-000001000000}">
      <text>
        <r>
          <rPr>
            <sz val="10"/>
            <color rgb="FF000000"/>
            <rFont val="Arial"/>
            <family val="2"/>
          </rPr>
          <t>EOR:
Cuota Mensual por Cargo de Regulación del MER (US$)</t>
        </r>
      </text>
    </comment>
    <comment ref="C6" authorId="1" shapeId="0" xr:uid="{00000000-0006-0000-0100-000002000000}">
      <text>
        <r>
          <rPr>
            <sz val="10"/>
            <color indexed="81"/>
            <rFont val="Tahoma"/>
            <family val="2"/>
          </rPr>
          <t>Resolución CRIE-67-2020</t>
        </r>
      </text>
    </comment>
    <comment ref="H6" authorId="0" shapeId="0" xr:uid="{00000000-0006-0000-0100-000003000000}">
      <text>
        <r>
          <rPr>
            <sz val="10"/>
            <color rgb="FF000000"/>
            <rFont val="Arial"/>
            <family val="2"/>
          </rPr>
          <t>EOR:
Cuota Mensual por Servicio de Operación (US$)</t>
        </r>
      </text>
    </comment>
    <comment ref="I6" authorId="1" shapeId="0" xr:uid="{48E092D3-1561-4407-BA63-C6B01C7C35F4}">
      <text>
        <r>
          <rPr>
            <b/>
            <sz val="9"/>
            <color indexed="81"/>
            <rFont val="Tahoma"/>
            <family val="2"/>
          </rPr>
          <t>Resolución CRIE-71-2020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<sst xmlns="http://schemas.openxmlformats.org/spreadsheetml/2006/main" count="4221" uniqueCount="738">
  <si>
    <t>País</t>
  </si>
  <si>
    <t>Energía MWh</t>
  </si>
  <si>
    <t>CRIE</t>
  </si>
  <si>
    <t>EOR</t>
  </si>
  <si>
    <t>Guatemala</t>
  </si>
  <si>
    <t>El Salvador</t>
  </si>
  <si>
    <t>Honduras</t>
  </si>
  <si>
    <t>Nicaragua</t>
  </si>
  <si>
    <t>Costa Rica</t>
  </si>
  <si>
    <t>Panamá</t>
  </si>
  <si>
    <t>PACRIE</t>
  </si>
  <si>
    <t>PAEOR</t>
  </si>
  <si>
    <t>CMCR</t>
  </si>
  <si>
    <t>CMSO</t>
  </si>
  <si>
    <t>#</t>
  </si>
  <si>
    <t>Nombre de Agentes</t>
  </si>
  <si>
    <t>Energía Demandada o Consumida (MWh)</t>
  </si>
  <si>
    <t xml:space="preserve">CMCR por Agente </t>
  </si>
  <si>
    <t xml:space="preserve">CMSO por Agente </t>
  </si>
  <si>
    <t>PANAMÁ</t>
  </si>
  <si>
    <t>6DEDECHI</t>
  </si>
  <si>
    <t>6DEDEMET</t>
  </si>
  <si>
    <t>6DENSA</t>
  </si>
  <si>
    <t>6GACP</t>
  </si>
  <si>
    <t>6GAES</t>
  </si>
  <si>
    <t>6GAES-CHANG</t>
  </si>
  <si>
    <t>6GALTOVALLE</t>
  </si>
  <si>
    <t>6GCELSIABLM</t>
  </si>
  <si>
    <t>6GCELSIACENT</t>
  </si>
  <si>
    <t>6GDESHIDCORP</t>
  </si>
  <si>
    <t>6GENELSOLAR</t>
  </si>
  <si>
    <t>6GGANA</t>
  </si>
  <si>
    <t>6GGENA</t>
  </si>
  <si>
    <t>6GGENPED</t>
  </si>
  <si>
    <t>6GJINRO</t>
  </si>
  <si>
    <t>6GMINERAPMA</t>
  </si>
  <si>
    <t>6GPANAM</t>
  </si>
  <si>
    <t>6GPANASOLAR</t>
  </si>
  <si>
    <t>6GPEDREGAL</t>
  </si>
  <si>
    <t>6GPERLANORT</t>
  </si>
  <si>
    <t>6GPERLASUR</t>
  </si>
  <si>
    <t>6GRCHICO</t>
  </si>
  <si>
    <t>6GUEPPME2</t>
  </si>
  <si>
    <t>6UACETIOX</t>
  </si>
  <si>
    <t>6UACMARRI97</t>
  </si>
  <si>
    <t>6UAGCEDICAR</t>
  </si>
  <si>
    <t>6UAGDAVID</t>
  </si>
  <si>
    <t>6UAGPLANTAC</t>
  </si>
  <si>
    <t>6UAGROIND</t>
  </si>
  <si>
    <t>6UAHUEFER85</t>
  </si>
  <si>
    <t>6UALICAPCEDI</t>
  </si>
  <si>
    <t>6UALICAPPLAN</t>
  </si>
  <si>
    <t>6UALMACENAJE</t>
  </si>
  <si>
    <t>6UAMPASA</t>
  </si>
  <si>
    <t>6UANCLASM1</t>
  </si>
  <si>
    <t>6UANCLASM2</t>
  </si>
  <si>
    <t>6UANCON_ENT</t>
  </si>
  <si>
    <t>6UARCATA</t>
  </si>
  <si>
    <t>6UARCEALIANZ</t>
  </si>
  <si>
    <t>6UARCEAV_P</t>
  </si>
  <si>
    <t>6UARCELAMESA</t>
  </si>
  <si>
    <t>6UARCENEV60</t>
  </si>
  <si>
    <t>6UARCEPERU33</t>
  </si>
  <si>
    <t>6UARCERADIAL</t>
  </si>
  <si>
    <t>6UARGOS</t>
  </si>
  <si>
    <t>6UARGOSTOC</t>
  </si>
  <si>
    <t>6UASAMCPDOR</t>
  </si>
  <si>
    <t>6UASSAC50</t>
  </si>
  <si>
    <t>6UATRIO1</t>
  </si>
  <si>
    <t>6UAVIPAC</t>
  </si>
  <si>
    <t>6UAVIPACVAC</t>
  </si>
  <si>
    <t>6UBGRALCO64</t>
  </si>
  <si>
    <t>6UBICSA</t>
  </si>
  <si>
    <t>6UBIPEDISON</t>
  </si>
  <si>
    <t>6UBNP12OCT</t>
  </si>
  <si>
    <t>6UBNPIMPR</t>
  </si>
  <si>
    <t>6UBNPMATRIZ</t>
  </si>
  <si>
    <t>6UBNPRESNAC</t>
  </si>
  <si>
    <t>6UBNPTRAN</t>
  </si>
  <si>
    <t>6UBONLACBG</t>
  </si>
  <si>
    <t>6UBPARK</t>
  </si>
  <si>
    <t>6UBRISASDEAM</t>
  </si>
  <si>
    <t>6UBRISTOL</t>
  </si>
  <si>
    <t>6UBWESTD</t>
  </si>
  <si>
    <t>6UCABLEONDA</t>
  </si>
  <si>
    <t>6UCADASAGC</t>
  </si>
  <si>
    <t>6UCARCOCLE</t>
  </si>
  <si>
    <t>6UCASCHITRE</t>
  </si>
  <si>
    <t>6UCASCOCLE</t>
  </si>
  <si>
    <t>6UCCHEBREO</t>
  </si>
  <si>
    <t>6UCCONTAIN13</t>
  </si>
  <si>
    <t>6UCCROWNHRAD</t>
  </si>
  <si>
    <t>6UCDELSABER</t>
  </si>
  <si>
    <t>6UCEDIFRIO</t>
  </si>
  <si>
    <t>6UCEDISADAV</t>
  </si>
  <si>
    <t>6UCEMEX</t>
  </si>
  <si>
    <t>6UCEMEXJDIAZ</t>
  </si>
  <si>
    <t>6UCEMINTER</t>
  </si>
  <si>
    <t>6UCGOLF</t>
  </si>
  <si>
    <t>6UCHSF</t>
  </si>
  <si>
    <t>6UCINEANCLAS</t>
  </si>
  <si>
    <t>6UCINEPAND</t>
  </si>
  <si>
    <t>6UCINEPDOR</t>
  </si>
  <si>
    <t>6UCINEPMP35</t>
  </si>
  <si>
    <t>6UCINEPSOH81</t>
  </si>
  <si>
    <t>6UCINEPWE54</t>
  </si>
  <si>
    <t>6UCLARO</t>
  </si>
  <si>
    <t>6UCMATTM</t>
  </si>
  <si>
    <t>6UCMP1</t>
  </si>
  <si>
    <t>6UCMP2</t>
  </si>
  <si>
    <t>6UCNAL</t>
  </si>
  <si>
    <t>6UCONDA12OC</t>
  </si>
  <si>
    <t>6UCONTRAL</t>
  </si>
  <si>
    <t>6UCORUNA13</t>
  </si>
  <si>
    <t>6UCPBCEN31</t>
  </si>
  <si>
    <t>6UCROWNPMA</t>
  </si>
  <si>
    <t>6UCSS</t>
  </si>
  <si>
    <t>6UCUNION20</t>
  </si>
  <si>
    <t>6UCWAGUAS</t>
  </si>
  <si>
    <t>6UCWBAL</t>
  </si>
  <si>
    <t>6UCWCOLON</t>
  </si>
  <si>
    <t>6UCWDAVID</t>
  </si>
  <si>
    <t>6UCWDORADO</t>
  </si>
  <si>
    <t>6UCWEXP</t>
  </si>
  <si>
    <t>6UCWHOPA</t>
  </si>
  <si>
    <t>6UCWHOPB</t>
  </si>
  <si>
    <t>6UCWJFRA1</t>
  </si>
  <si>
    <t>6UCWJFRA2</t>
  </si>
  <si>
    <t>6UCWRABAJO</t>
  </si>
  <si>
    <t>6UCWSANFCO</t>
  </si>
  <si>
    <t>6UCWSCLARA</t>
  </si>
  <si>
    <t>6UC_CONT</t>
  </si>
  <si>
    <t>6UC_GUAY</t>
  </si>
  <si>
    <t>6UC_HPMA</t>
  </si>
  <si>
    <t>6UC_SHERAT</t>
  </si>
  <si>
    <t>6UC_SOLLOY</t>
  </si>
  <si>
    <t>6UDAVIVIENDA</t>
  </si>
  <si>
    <t>6UDECAMERON</t>
  </si>
  <si>
    <t>6UDELMONTE</t>
  </si>
  <si>
    <t>6UDELYRBVTA</t>
  </si>
  <si>
    <t>6UDICARI03</t>
  </si>
  <si>
    <t>6UDIGIPMA</t>
  </si>
  <si>
    <t>6UDOIT12OC</t>
  </si>
  <si>
    <t>6UDOITALB</t>
  </si>
  <si>
    <t>6UDOITBGOL</t>
  </si>
  <si>
    <t>6UDOITCENT</t>
  </si>
  <si>
    <t>6UDOITCHI</t>
  </si>
  <si>
    <t>6UDOITDAV80</t>
  </si>
  <si>
    <t>6UDOITDOR</t>
  </si>
  <si>
    <t>6UDOITLDON</t>
  </si>
  <si>
    <t>6UDOITLPUE</t>
  </si>
  <si>
    <t>6UDOITTOC</t>
  </si>
  <si>
    <t>6UDOITVZAI</t>
  </si>
  <si>
    <t>6UDOITWES</t>
  </si>
  <si>
    <t>6UEBELL</t>
  </si>
  <si>
    <t>6UECSA</t>
  </si>
  <si>
    <t>6UEDIF3M</t>
  </si>
  <si>
    <t>6UEEUA</t>
  </si>
  <si>
    <t>6UENSACV</t>
  </si>
  <si>
    <t>6UEUBP</t>
  </si>
  <si>
    <t>6UEVOLTOW</t>
  </si>
  <si>
    <t>6UFA12OC96</t>
  </si>
  <si>
    <t>6UFA1CEDI69</t>
  </si>
  <si>
    <t>6UFA1WESM89</t>
  </si>
  <si>
    <t>6UFA2CEDI64</t>
  </si>
  <si>
    <t>6UFA2WESM91</t>
  </si>
  <si>
    <t>6UFA3CEDI70</t>
  </si>
  <si>
    <t>6UFA4CEDI73</t>
  </si>
  <si>
    <t>6UFA50CA21</t>
  </si>
  <si>
    <t>6UFA5CEDI85</t>
  </si>
  <si>
    <t>6UFAABRM42</t>
  </si>
  <si>
    <t>6UFABGOL74</t>
  </si>
  <si>
    <t>6UFACENT92</t>
  </si>
  <si>
    <t>6UFACEST85</t>
  </si>
  <si>
    <t>6UFACHIPC91</t>
  </si>
  <si>
    <t>6UFACVERD57</t>
  </si>
  <si>
    <t>6UFADAVPT75</t>
  </si>
  <si>
    <t>6UFALANDE02</t>
  </si>
  <si>
    <t>6UFALPUEB94</t>
  </si>
  <si>
    <t>6UFAOF1LA14</t>
  </si>
  <si>
    <t>6UFAOF2LA88</t>
  </si>
  <si>
    <t>6UFAPME54</t>
  </si>
  <si>
    <t>6UFARACVAC</t>
  </si>
  <si>
    <t>6UFASANTB81</t>
  </si>
  <si>
    <t>6UFATMUER63</t>
  </si>
  <si>
    <t>6UFAVLUC26</t>
  </si>
  <si>
    <t>6UFCARRIAZO</t>
  </si>
  <si>
    <t>6UFCC</t>
  </si>
  <si>
    <t>6UFC_AGDCE</t>
  </si>
  <si>
    <t>6UFC_BOLERA</t>
  </si>
  <si>
    <t>6UFC_CABIMA</t>
  </si>
  <si>
    <t>6UFC_DORADO</t>
  </si>
  <si>
    <t>6UFC_FUERTE</t>
  </si>
  <si>
    <t>6UFC_GRANEST</t>
  </si>
  <si>
    <t>6UFC_HINTER2</t>
  </si>
  <si>
    <t>6UFC_INTERN1</t>
  </si>
  <si>
    <t>6UFC_LADONA</t>
  </si>
  <si>
    <t>6UFC_LANDES</t>
  </si>
  <si>
    <t>6UFC_PUEBLO</t>
  </si>
  <si>
    <t>6UFC_PZATOC</t>
  </si>
  <si>
    <t>6UFEDUDOR</t>
  </si>
  <si>
    <t>6UFEDUM8</t>
  </si>
  <si>
    <t>6UFETV</t>
  </si>
  <si>
    <t>6UFINCENT</t>
  </si>
  <si>
    <t>6UFMOTTA</t>
  </si>
  <si>
    <t>6UFMPLAZ40</t>
  </si>
  <si>
    <t>6UFPARK28</t>
  </si>
  <si>
    <t>6UF_BIN90</t>
  </si>
  <si>
    <t>6UF_CARIBE</t>
  </si>
  <si>
    <t>6UF_CHITRE</t>
  </si>
  <si>
    <t>6UF_CHORRE</t>
  </si>
  <si>
    <t>6UF_MILLER</t>
  </si>
  <si>
    <t>6UF_PNOME</t>
  </si>
  <si>
    <t>6UF_STGO</t>
  </si>
  <si>
    <t>6UF_VLEGRE</t>
  </si>
  <si>
    <t>6UF_ZAITA</t>
  </si>
  <si>
    <t>6UGAMBOA</t>
  </si>
  <si>
    <t>6UGLION</t>
  </si>
  <si>
    <t>6UGMILLS</t>
  </si>
  <si>
    <t>6UGPH_DORABK</t>
  </si>
  <si>
    <t>6UGPH_DORLAN</t>
  </si>
  <si>
    <t>6UGPH_SAKSDO</t>
  </si>
  <si>
    <t>6UGPH_SAKSGO</t>
  </si>
  <si>
    <t>6UGPH_SAKSLP</t>
  </si>
  <si>
    <t>6UGPH_SAKSMM</t>
  </si>
  <si>
    <t>6UGPH_SAKSSM</t>
  </si>
  <si>
    <t>6UGRANDTOWER</t>
  </si>
  <si>
    <t>6UGSK_JDIAZ</t>
  </si>
  <si>
    <t>6UGTOWER</t>
  </si>
  <si>
    <t>6UHAMEGLIO</t>
  </si>
  <si>
    <t>6UHARISTMO</t>
  </si>
  <si>
    <t>6UHBUENAV</t>
  </si>
  <si>
    <t>6UHCARIBE</t>
  </si>
  <si>
    <t>6UHCENTR72</t>
  </si>
  <si>
    <t>6UHCOURTY</t>
  </si>
  <si>
    <t>6UHCROWNETOC</t>
  </si>
  <si>
    <t>6UHHINN</t>
  </si>
  <si>
    <t>6UHHINNEX67</t>
  </si>
  <si>
    <t>6UHIPICA</t>
  </si>
  <si>
    <t>6UHITALIANA</t>
  </si>
  <si>
    <t>6UHMELIA</t>
  </si>
  <si>
    <t>6UHOSPNAC</t>
  </si>
  <si>
    <t>6UHPALACIOS</t>
  </si>
  <si>
    <t>6UHPBLANCA</t>
  </si>
  <si>
    <t>6UHPBONITA</t>
  </si>
  <si>
    <t>6UHPPACIFICA</t>
  </si>
  <si>
    <t>6UHPROPERT</t>
  </si>
  <si>
    <t>6UHRIANTOC</t>
  </si>
  <si>
    <t>6UHRIU</t>
  </si>
  <si>
    <t>6UHSANFE20</t>
  </si>
  <si>
    <t>6UHSDIAMOND</t>
  </si>
  <si>
    <t>6UHSMARIA</t>
  </si>
  <si>
    <t>6UHSOLOY</t>
  </si>
  <si>
    <t>6UHUNGSHENG</t>
  </si>
  <si>
    <t>6UHWESTINCE</t>
  </si>
  <si>
    <t>6UHWYND_AB</t>
  </si>
  <si>
    <t>6UHYATTPLACE</t>
  </si>
  <si>
    <t>6UICEGAMING</t>
  </si>
  <si>
    <t>6UINDAGUAD</t>
  </si>
  <si>
    <t>6UINDALANJ</t>
  </si>
  <si>
    <t>6UINDASA</t>
  </si>
  <si>
    <t>6UINDESPIN</t>
  </si>
  <si>
    <t>6UINDOFIC</t>
  </si>
  <si>
    <t>6UINDTOC</t>
  </si>
  <si>
    <t>6UINVMEREG</t>
  </si>
  <si>
    <t>6UIPEL</t>
  </si>
  <si>
    <t>6UIRONTOWER</t>
  </si>
  <si>
    <t>6UISTORAGE</t>
  </si>
  <si>
    <t>6UJERUSALEM</t>
  </si>
  <si>
    <t>6UJPRADO</t>
  </si>
  <si>
    <t>6UJUMBO</t>
  </si>
  <si>
    <t>6UKFCBETANIA</t>
  </si>
  <si>
    <t>6UKFCCENTEN</t>
  </si>
  <si>
    <t>6UKFCCHITRE</t>
  </si>
  <si>
    <t>6UKFCMANANIT</t>
  </si>
  <si>
    <t>6UKFCMILLA8</t>
  </si>
  <si>
    <t>6UKFCSTGO</t>
  </si>
  <si>
    <t>6UKNETWORKS</t>
  </si>
  <si>
    <t>6ULAPRENSA</t>
  </si>
  <si>
    <t>6ULAVERY96</t>
  </si>
  <si>
    <t>6ULEMERID</t>
  </si>
  <si>
    <t>6ULONDONREG</t>
  </si>
  <si>
    <t>6ULUNAB</t>
  </si>
  <si>
    <t>6UMACELLO</t>
  </si>
  <si>
    <t>6UMAJESTIC</t>
  </si>
  <si>
    <t>6UMANZANILLO</t>
  </si>
  <si>
    <t>6UMARRAI43</t>
  </si>
  <si>
    <t>6UMARRIOTT</t>
  </si>
  <si>
    <t>6UMAYSCELECT</t>
  </si>
  <si>
    <t>6UMAYSZL1</t>
  </si>
  <si>
    <t>6UMAZUL</t>
  </si>
  <si>
    <t>6UMBGOLF92</t>
  </si>
  <si>
    <t>6UMCALI43</t>
  </si>
  <si>
    <t>6UMCALID42</t>
  </si>
  <si>
    <t>6UMCHITRE86</t>
  </si>
  <si>
    <t>6UMCORO12</t>
  </si>
  <si>
    <t>6UMCSUR88</t>
  </si>
  <si>
    <t>6UMC_ARRCAB</t>
  </si>
  <si>
    <t>6UMC_ARRCHC</t>
  </si>
  <si>
    <t>6UMED12OC</t>
  </si>
  <si>
    <t>6UMEDCBAN</t>
  </si>
  <si>
    <t>6UMEDIPAN</t>
  </si>
  <si>
    <t>6UMEGAD</t>
  </si>
  <si>
    <t>6UMEGAMALL</t>
  </si>
  <si>
    <t>6UMELOEA</t>
  </si>
  <si>
    <t>6UMELOMM</t>
  </si>
  <si>
    <t>6UMELORA</t>
  </si>
  <si>
    <t>6UMELOSC</t>
  </si>
  <si>
    <t>6UMETALPAN</t>
  </si>
  <si>
    <t>6UMETRO5MAY</t>
  </si>
  <si>
    <t>6UMETROAND</t>
  </si>
  <si>
    <t>6UMIRAMAR</t>
  </si>
  <si>
    <t>6UMMALL31</t>
  </si>
  <si>
    <t>6UMMDHOTEL</t>
  </si>
  <si>
    <t>6UMNTOC17</t>
  </si>
  <si>
    <t>6UMOLPASA</t>
  </si>
  <si>
    <t>6UMOTBODEGA2</t>
  </si>
  <si>
    <t>6UMOTDISPLAY</t>
  </si>
  <si>
    <t>6UMPFRIGO57</t>
  </si>
  <si>
    <t>6UMPLAZA</t>
  </si>
  <si>
    <t>6UMPME83</t>
  </si>
  <si>
    <t>6UMPOLIS</t>
  </si>
  <si>
    <t>6UMSANM</t>
  </si>
  <si>
    <t>6UMSGO26</t>
  </si>
  <si>
    <t>6UMSPOLL</t>
  </si>
  <si>
    <t>6UMSTANA</t>
  </si>
  <si>
    <t>6UMTOC55</t>
  </si>
  <si>
    <t>6UNESPSUR</t>
  </si>
  <si>
    <t>6UNESTLELOMA</t>
  </si>
  <si>
    <t>6UNESTLENATA</t>
  </si>
  <si>
    <t>6UNESTLEVILA</t>
  </si>
  <si>
    <t>6UNIELSPED</t>
  </si>
  <si>
    <t>6UNIKOBAL</t>
  </si>
  <si>
    <t>6UNIKOC50</t>
  </si>
  <si>
    <t>6UNIKODORADO</t>
  </si>
  <si>
    <t>6UNIKOPBLOS</t>
  </si>
  <si>
    <t>6UNIKOPME</t>
  </si>
  <si>
    <t>6UNIKORABAJO</t>
  </si>
  <si>
    <t>6UNIKOTER</t>
  </si>
  <si>
    <t>6UOASISTROP</t>
  </si>
  <si>
    <t>6UOCEANIA</t>
  </si>
  <si>
    <t>6UOCEANTWO</t>
  </si>
  <si>
    <t>6UOPENBLUE1</t>
  </si>
  <si>
    <t>6UOPENBLUE2</t>
  </si>
  <si>
    <t>6UORONORTE</t>
  </si>
  <si>
    <t>6UPASCUAL</t>
  </si>
  <si>
    <t>6UPCLUB12OCT</t>
  </si>
  <si>
    <t>6UPCLUBVAR</t>
  </si>
  <si>
    <t>6UPECCOLA06</t>
  </si>
  <si>
    <t>6UPECCOLA51</t>
  </si>
  <si>
    <t>6UPECCOLA63</t>
  </si>
  <si>
    <t>6UPEDFFOODS</t>
  </si>
  <si>
    <t>6UPETITEPMA</t>
  </si>
  <si>
    <t>6UPETPMA</t>
  </si>
  <si>
    <t>6UPETROHIELO</t>
  </si>
  <si>
    <t>6UPFOTOC50</t>
  </si>
  <si>
    <t>6UPFOTOCEN</t>
  </si>
  <si>
    <t>6UPFOTOMMALL</t>
  </si>
  <si>
    <t>6UPFOTOZLIB1</t>
  </si>
  <si>
    <t>6UPFOTOZLIB2</t>
  </si>
  <si>
    <t>6UPGENERALES</t>
  </si>
  <si>
    <t>6UPHACQUA1</t>
  </si>
  <si>
    <t>6UPHCECCLUB</t>
  </si>
  <si>
    <t>6UPHDREAM</t>
  </si>
  <si>
    <t>6UPHGLOB78</t>
  </si>
  <si>
    <t>6UPHMMALL</t>
  </si>
  <si>
    <t>6UPHPANAMAR</t>
  </si>
  <si>
    <t>6UPHPEARL</t>
  </si>
  <si>
    <t>6UPHTOC71</t>
  </si>
  <si>
    <t>6UPHVITRI85</t>
  </si>
  <si>
    <t>6UPHYCLUB</t>
  </si>
  <si>
    <t>6UPISO13</t>
  </si>
  <si>
    <t>6UPLASTIG25</t>
  </si>
  <si>
    <t>6UPMAR1</t>
  </si>
  <si>
    <t>6UPOTMEN</t>
  </si>
  <si>
    <t>6UPRICEBGOLF</t>
  </si>
  <si>
    <t>6UPRICECVERD</t>
  </si>
  <si>
    <t>6UPRICEMPARK</t>
  </si>
  <si>
    <t>6UPRICEOADM</t>
  </si>
  <si>
    <t>6UPRICESANT</t>
  </si>
  <si>
    <t>6UPRICEVIABR</t>
  </si>
  <si>
    <t>6UPRICEVILAF</t>
  </si>
  <si>
    <t>6UPROCARSA</t>
  </si>
  <si>
    <t>6UPROCINDCAR</t>
  </si>
  <si>
    <t>6UPRODHIELO</t>
  </si>
  <si>
    <t>6UPROLACSA</t>
  </si>
  <si>
    <t>6UPROLUXSA</t>
  </si>
  <si>
    <t>6UPROMARINA</t>
  </si>
  <si>
    <t>6UPROMDOR</t>
  </si>
  <si>
    <t>6UPROMGTOWER</t>
  </si>
  <si>
    <t>6UPROSERV97</t>
  </si>
  <si>
    <t>6UPTPCAZUL</t>
  </si>
  <si>
    <t>6UPTPCGL</t>
  </si>
  <si>
    <t>6UPTPPSA</t>
  </si>
  <si>
    <t>6UPTPPSB</t>
  </si>
  <si>
    <t>6UPURISSIMA</t>
  </si>
  <si>
    <t>6UP_SLIBRADA</t>
  </si>
  <si>
    <t>6URAMADA</t>
  </si>
  <si>
    <t>6UREDEPROSA</t>
  </si>
  <si>
    <t>6URETCEN</t>
  </si>
  <si>
    <t>6UREY12OCT</t>
  </si>
  <si>
    <t>6UREY24DIC</t>
  </si>
  <si>
    <t>6UREY4ALTOS</t>
  </si>
  <si>
    <t>6UREYBGOLF</t>
  </si>
  <si>
    <t>6UREYCALLE13</t>
  </si>
  <si>
    <t>6UREYCALLE50</t>
  </si>
  <si>
    <t>6UREYCALLE7</t>
  </si>
  <si>
    <t>6UREYCEDIM8</t>
  </si>
  <si>
    <t>6UREYCENTEN</t>
  </si>
  <si>
    <t>6UREYCESTE</t>
  </si>
  <si>
    <t>6UREYCHANIS</t>
  </si>
  <si>
    <t>6UREYCHORRE</t>
  </si>
  <si>
    <t>6UREYCORONA</t>
  </si>
  <si>
    <t>6UREYCVERDE</t>
  </si>
  <si>
    <t>6UREYDAVID</t>
  </si>
  <si>
    <t>6UREYDORADO</t>
  </si>
  <si>
    <t>6UREYLEFEVRE</t>
  </si>
  <si>
    <t>6UREYMILLA8</t>
  </si>
  <si>
    <t>6UREYMPCAB</t>
  </si>
  <si>
    <t>6UREYMPVMAR</t>
  </si>
  <si>
    <t>6UREYPARRAIJ</t>
  </si>
  <si>
    <t>6UREYPASEOAB</t>
  </si>
  <si>
    <t>6UREYPME</t>
  </si>
  <si>
    <t>6UREYPVALLE</t>
  </si>
  <si>
    <t>6UREYSABANI</t>
  </si>
  <si>
    <t>6UREYSMARIA</t>
  </si>
  <si>
    <t>6UREYSTGO</t>
  </si>
  <si>
    <t>6UREYVALEGRE</t>
  </si>
  <si>
    <t>6UREYVERSAL</t>
  </si>
  <si>
    <t>6UREYVESPANA</t>
  </si>
  <si>
    <t>6UREYVLUCRE</t>
  </si>
  <si>
    <t>6URODEO</t>
  </si>
  <si>
    <t>6UROMBOLIVAR</t>
  </si>
  <si>
    <t>6UROMBUGABA</t>
  </si>
  <si>
    <t>6UROMDOLEG</t>
  </si>
  <si>
    <t>6UROMLARIV</t>
  </si>
  <si>
    <t>6UROMPDAVID</t>
  </si>
  <si>
    <t>6UROMPTOARM</t>
  </si>
  <si>
    <t>6UROMSMATEO</t>
  </si>
  <si>
    <t>6UROROCRIST</t>
  </si>
  <si>
    <t>6URSAPLAZA</t>
  </si>
  <si>
    <t>6URSBGOLF</t>
  </si>
  <si>
    <t>6URSBVISTA</t>
  </si>
  <si>
    <t>6URSCESTE</t>
  </si>
  <si>
    <t>6URSCHITRE</t>
  </si>
  <si>
    <t>6URSCORONA</t>
  </si>
  <si>
    <t>6URSHOWARD</t>
  </si>
  <si>
    <t>6URSMARKET</t>
  </si>
  <si>
    <t>6URSMPLAZA</t>
  </si>
  <si>
    <t>6URSPITA</t>
  </si>
  <si>
    <t>6URSTRANS</t>
  </si>
  <si>
    <t>6US99_ALBRO</t>
  </si>
  <si>
    <t>6US99_ANDES</t>
  </si>
  <si>
    <t>6US99_ANDESM</t>
  </si>
  <si>
    <t>6US99_ARRAJ</t>
  </si>
  <si>
    <t>6US99_BGOLF</t>
  </si>
  <si>
    <t>6US99_BGOLFA</t>
  </si>
  <si>
    <t>6US99_CABIMA</t>
  </si>
  <si>
    <t>6US99_CENCAL</t>
  </si>
  <si>
    <t>6US99_CHITRE</t>
  </si>
  <si>
    <t>6US99_COCO</t>
  </si>
  <si>
    <t>6US99_COL2K</t>
  </si>
  <si>
    <t>6US99_COLMAR</t>
  </si>
  <si>
    <t>6US99_CONDA</t>
  </si>
  <si>
    <t>6US99_CORON</t>
  </si>
  <si>
    <t>6US99_COSTAE</t>
  </si>
  <si>
    <t>6US99_DONA</t>
  </si>
  <si>
    <t>6US99_DORADO</t>
  </si>
  <si>
    <t>6US99_FARO</t>
  </si>
  <si>
    <t>6US99_MANAN</t>
  </si>
  <si>
    <t>6US99_MSONA</t>
  </si>
  <si>
    <t>6US99_ODGCHO</t>
  </si>
  <si>
    <t>6US99_PENON</t>
  </si>
  <si>
    <t>6US99_PORTO</t>
  </si>
  <si>
    <t>6US99_PTAPAC</t>
  </si>
  <si>
    <t>6US99_PTOESC</t>
  </si>
  <si>
    <t>6US99_PUEBLO</t>
  </si>
  <si>
    <t>6US99_PZACAR</t>
  </si>
  <si>
    <t>6US99_PZAIT</t>
  </si>
  <si>
    <t>6US99_PZATOC</t>
  </si>
  <si>
    <t>6US99_RHATO</t>
  </si>
  <si>
    <t>6US99_RMAR</t>
  </si>
  <si>
    <t>6US99_SABANI</t>
  </si>
  <si>
    <t>6US99_SANFCO</t>
  </si>
  <si>
    <t>6US99_SANTI</t>
  </si>
  <si>
    <t>6US99_TMUER</t>
  </si>
  <si>
    <t>6US99_VACAM</t>
  </si>
  <si>
    <t>6US99_VHERM</t>
  </si>
  <si>
    <t>6US99_VLUCRE</t>
  </si>
  <si>
    <t>6US99_VPORR</t>
  </si>
  <si>
    <t>6US99_VZAITA</t>
  </si>
  <si>
    <t>6USCARCHITRE</t>
  </si>
  <si>
    <t>6USCARCLLAN</t>
  </si>
  <si>
    <t>6USCARPME</t>
  </si>
  <si>
    <t>6USCARTABLAS</t>
  </si>
  <si>
    <t>6USCARTSAN</t>
  </si>
  <si>
    <t>6USCARVALG</t>
  </si>
  <si>
    <t>6USERVICAR</t>
  </si>
  <si>
    <t>6USFAMILIA</t>
  </si>
  <si>
    <t>6USHELTER</t>
  </si>
  <si>
    <t>6USMARIABD</t>
  </si>
  <si>
    <t>6USORTIS</t>
  </si>
  <si>
    <t>6USORTIS3</t>
  </si>
  <si>
    <t>6USUNSTAR</t>
  </si>
  <si>
    <t>6USUPERDELIK</t>
  </si>
  <si>
    <t>6USYYPMA</t>
  </si>
  <si>
    <t>6UTAJO_ARR</t>
  </si>
  <si>
    <t>6UTAJO_TEC</t>
  </si>
  <si>
    <t>6UTAJO_VAC</t>
  </si>
  <si>
    <t>6UTBELLDOR</t>
  </si>
  <si>
    <t>6UTDNO_CHO</t>
  </si>
  <si>
    <t>6UTDNO_PAV</t>
  </si>
  <si>
    <t>6UTDNO_PMA</t>
  </si>
  <si>
    <t>6UTELECTOR</t>
  </si>
  <si>
    <t>6UTENTOWER</t>
  </si>
  <si>
    <t>6UTHEPOINT</t>
  </si>
  <si>
    <t>6UTIKAL</t>
  </si>
  <si>
    <t>6UTMECDEP</t>
  </si>
  <si>
    <t>6UTORREALBA</t>
  </si>
  <si>
    <t>6UTORREPMA</t>
  </si>
  <si>
    <t>6UTOWNCENTER</t>
  </si>
  <si>
    <t>6UTUBOTEC</t>
  </si>
  <si>
    <t>6UTVNCAZUL</t>
  </si>
  <si>
    <t>6UTZANETATOS</t>
  </si>
  <si>
    <t>6UUIP</t>
  </si>
  <si>
    <t>6UVH_CIA</t>
  </si>
  <si>
    <t>6UVH_DES</t>
  </si>
  <si>
    <t>6UVH_TOC</t>
  </si>
  <si>
    <t>6UVIVUNIDOS</t>
  </si>
  <si>
    <t>6UVMERCA</t>
  </si>
  <si>
    <t>6UXACACIA</t>
  </si>
  <si>
    <t>6UXALBROOK</t>
  </si>
  <si>
    <t>6UXANCLAS</t>
  </si>
  <si>
    <t>6UXARRAIJ</t>
  </si>
  <si>
    <t>6UXBUGABA</t>
  </si>
  <si>
    <t>6UXCATIVA</t>
  </si>
  <si>
    <t>6UXCHANG</t>
  </si>
  <si>
    <t>6UXCHITRE</t>
  </si>
  <si>
    <t>6UXCHORRILLO</t>
  </si>
  <si>
    <t>6UXCREY</t>
  </si>
  <si>
    <t>6UXDAVID</t>
  </si>
  <si>
    <t>6UXELCOCO</t>
  </si>
  <si>
    <t>6UXLAGO</t>
  </si>
  <si>
    <t>6UXLASTABLAS</t>
  </si>
  <si>
    <t>6UXMRICO</t>
  </si>
  <si>
    <t>6UXOAGUA</t>
  </si>
  <si>
    <t>6UXOFICENT</t>
  </si>
  <si>
    <t>6UXPACORA</t>
  </si>
  <si>
    <t>6UXPNOME</t>
  </si>
  <si>
    <t>6UXPUEBLO</t>
  </si>
  <si>
    <t>6UXSBANITA</t>
  </si>
  <si>
    <t>6UXSMGTO</t>
  </si>
  <si>
    <t>6UXSTGO</t>
  </si>
  <si>
    <t>6UXTRANSIST</t>
  </si>
  <si>
    <t>6UXVALEGRE</t>
  </si>
  <si>
    <t>6UXVLUCRE</t>
  </si>
  <si>
    <t>COSTA RICA</t>
  </si>
  <si>
    <t>5DICE</t>
  </si>
  <si>
    <t>NICARAGUA</t>
  </si>
  <si>
    <t>4DDISNORTE</t>
  </si>
  <si>
    <t>4DDISSUR</t>
  </si>
  <si>
    <t>4DENELBLUE</t>
  </si>
  <si>
    <t>4DENELMULU</t>
  </si>
  <si>
    <t>4DENELSIUN</t>
  </si>
  <si>
    <t>4GALBAGEN</t>
  </si>
  <si>
    <t>4GALBANISA</t>
  </si>
  <si>
    <t>4GAMAYO1</t>
  </si>
  <si>
    <t>4GAMAYO2</t>
  </si>
  <si>
    <t>4GBPOWER</t>
  </si>
  <si>
    <t>4GEEC-20</t>
  </si>
  <si>
    <t>4GEGR</t>
  </si>
  <si>
    <t>4GENELCACF</t>
  </si>
  <si>
    <t>4GENELLBMG</t>
  </si>
  <si>
    <t>4GENELPHL</t>
  </si>
  <si>
    <t>4GEOLO</t>
  </si>
  <si>
    <t>4GGEOSA</t>
  </si>
  <si>
    <t>4GGESARSA</t>
  </si>
  <si>
    <t>4GHEMCO</t>
  </si>
  <si>
    <t>4GHPA</t>
  </si>
  <si>
    <t>4GIHSA</t>
  </si>
  <si>
    <t>4GMONTEROS</t>
  </si>
  <si>
    <t>4GMTL</t>
  </si>
  <si>
    <t>4GPENSA</t>
  </si>
  <si>
    <t>4GSOLARIS</t>
  </si>
  <si>
    <t>4TENATREL</t>
  </si>
  <si>
    <t>4TEPRNIC</t>
  </si>
  <si>
    <t>4UCCN</t>
  </si>
  <si>
    <t>4UCEMEXN</t>
  </si>
  <si>
    <t>4UCHDN</t>
  </si>
  <si>
    <t>4UDMN</t>
  </si>
  <si>
    <t>4UENACAL</t>
  </si>
  <si>
    <t>4UENSA</t>
  </si>
  <si>
    <t>4UHME</t>
  </si>
  <si>
    <t>4UHOLCIM</t>
  </si>
  <si>
    <t>4UINDEXN</t>
  </si>
  <si>
    <t>4UTRITONMI</t>
  </si>
  <si>
    <t>4UZFLP</t>
  </si>
  <si>
    <t>HONDURAS</t>
  </si>
  <si>
    <t>3DENEE</t>
  </si>
  <si>
    <t>EL SALVADOR</t>
  </si>
  <si>
    <t>2C_C03</t>
  </si>
  <si>
    <t>2C_C04</t>
  </si>
  <si>
    <t>2C_C08</t>
  </si>
  <si>
    <t>2C_C13</t>
  </si>
  <si>
    <t>2C_C15</t>
  </si>
  <si>
    <t>2C_C16</t>
  </si>
  <si>
    <t>2C_C39</t>
  </si>
  <si>
    <t>2C_C40</t>
  </si>
  <si>
    <t>2C_C51</t>
  </si>
  <si>
    <t>2C_C58</t>
  </si>
  <si>
    <t>2C_C60</t>
  </si>
  <si>
    <t>2C_C61</t>
  </si>
  <si>
    <t>2C_C64</t>
  </si>
  <si>
    <t>2C_C66</t>
  </si>
  <si>
    <t>2C_C67</t>
  </si>
  <si>
    <t>2D_D01</t>
  </si>
  <si>
    <t>2D_D02</t>
  </si>
  <si>
    <t>2D_D03</t>
  </si>
  <si>
    <t>2D_D04</t>
  </si>
  <si>
    <t>2D_D05</t>
  </si>
  <si>
    <t>2D_D06</t>
  </si>
  <si>
    <t>2D_D07</t>
  </si>
  <si>
    <t>2D_D08</t>
  </si>
  <si>
    <t>2G_C14</t>
  </si>
  <si>
    <t>2G_C18</t>
  </si>
  <si>
    <t>2G_C19</t>
  </si>
  <si>
    <t>2G_C20</t>
  </si>
  <si>
    <t>2G_C29</t>
  </si>
  <si>
    <t>2G_G01</t>
  </si>
  <si>
    <t>2G_G02</t>
  </si>
  <si>
    <t>2G_G03</t>
  </si>
  <si>
    <t>2G_G05</t>
  </si>
  <si>
    <t>2G_G06</t>
  </si>
  <si>
    <t>2G_G07</t>
  </si>
  <si>
    <t>2G_G08</t>
  </si>
  <si>
    <t>2G_G09</t>
  </si>
  <si>
    <t>2G_G10</t>
  </si>
  <si>
    <t>2G_G11</t>
  </si>
  <si>
    <t>2G_G12</t>
  </si>
  <si>
    <t>2G_G13</t>
  </si>
  <si>
    <t>2G_G14</t>
  </si>
  <si>
    <t>2G_G16</t>
  </si>
  <si>
    <t>2U_U02</t>
  </si>
  <si>
    <t>2U_U05</t>
  </si>
  <si>
    <t>GUATEMALA</t>
  </si>
  <si>
    <t>1CCOMCCELC</t>
  </si>
  <si>
    <t>1CCOMCECEE</t>
  </si>
  <si>
    <t>1CCOMCOELC</t>
  </si>
  <si>
    <t>1CCOMCOELG</t>
  </si>
  <si>
    <t>1CCOMCOELP</t>
  </si>
  <si>
    <t>1CCOMCOELU</t>
  </si>
  <si>
    <t>1CCOMCOEND</t>
  </si>
  <si>
    <t>1CCOMCOESD</t>
  </si>
  <si>
    <t>1CCOMCOGUE</t>
  </si>
  <si>
    <t>1CCOMCOMEL</t>
  </si>
  <si>
    <t>1CCOMCUCOE</t>
  </si>
  <si>
    <t>1CCOMECONO</t>
  </si>
  <si>
    <t>1CCOMIONEN</t>
  </si>
  <si>
    <t>1CCOMMAYEL</t>
  </si>
  <si>
    <t>1CCOMRECGE</t>
  </si>
  <si>
    <t>1CCOMSOLGU</t>
  </si>
  <si>
    <t>1DDISDIELO</t>
  </si>
  <si>
    <t>1DDISDISEL</t>
  </si>
  <si>
    <t>1DDISEMPEL</t>
  </si>
  <si>
    <t>1DDISEMREP</t>
  </si>
  <si>
    <t>1GGENEMGEE</t>
  </si>
  <si>
    <t>1UGUSAGJIC</t>
  </si>
  <si>
    <t>1UGUSEMGEE</t>
  </si>
  <si>
    <t>1UGUSENRSW</t>
  </si>
  <si>
    <t>1UGUSENTRI</t>
  </si>
  <si>
    <t>1UGUSGUAMO</t>
  </si>
  <si>
    <t>1UGUSINMRO</t>
  </si>
  <si>
    <t>1UGUSIRTRA</t>
  </si>
  <si>
    <t>1UGUSOEGYC</t>
  </si>
  <si>
    <t>fecha</t>
  </si>
  <si>
    <t>código_país</t>
  </si>
  <si>
    <t>código_operador</t>
  </si>
  <si>
    <t>demanda (MW)</t>
  </si>
  <si>
    <t>cargo_eor (US$)</t>
  </si>
  <si>
    <t>cargo_crie (US$)</t>
  </si>
  <si>
    <t>PAN</t>
  </si>
  <si>
    <t>NIC</t>
  </si>
  <si>
    <t>HON</t>
  </si>
  <si>
    <t>ELS</t>
  </si>
  <si>
    <t>GUA</t>
  </si>
  <si>
    <t>6GPHOTOINVC</t>
  </si>
  <si>
    <t>6UMAYSCARGA</t>
  </si>
  <si>
    <t>6UPHREGALIA</t>
  </si>
  <si>
    <t>6GPHOTODEVC</t>
  </si>
  <si>
    <t>6UFLAMAR1</t>
  </si>
  <si>
    <t>6UJUMBOCH</t>
  </si>
  <si>
    <t>6UMACHIR</t>
  </si>
  <si>
    <t>6UXTSANTGO</t>
  </si>
  <si>
    <t>6GHCAISAN</t>
  </si>
  <si>
    <t>6GIDEALPMA</t>
  </si>
  <si>
    <t>6UCOPAVILU</t>
  </si>
  <si>
    <t>6UMELOCOCEN</t>
  </si>
  <si>
    <t>6UMELOOFLBON</t>
  </si>
  <si>
    <t>6UMETROHOTEL</t>
  </si>
  <si>
    <t>6UPSAINTTERM</t>
  </si>
  <si>
    <t>6USCARAG</t>
  </si>
  <si>
    <t>6USCARPALE</t>
  </si>
  <si>
    <t>4UTWN</t>
  </si>
  <si>
    <t>2G_G17</t>
  </si>
  <si>
    <t>6GCELSIAALT</t>
  </si>
  <si>
    <t>6GCELSIABON</t>
  </si>
  <si>
    <t>6UGALORES</t>
  </si>
  <si>
    <t>6UHOTELW</t>
  </si>
  <si>
    <t>6UPHLAMALL</t>
  </si>
  <si>
    <t>6UPHOCBUPLZ</t>
  </si>
  <si>
    <t>CRC</t>
  </si>
  <si>
    <t>6GAVANZALIA</t>
  </si>
  <si>
    <t>6GCALDERA</t>
  </si>
  <si>
    <t>6GEGEISTMO</t>
  </si>
  <si>
    <t>6GGENISA</t>
  </si>
  <si>
    <t>6GHTERIBE</t>
  </si>
  <si>
    <t>6UALORICAJD</t>
  </si>
  <si>
    <t>6UCOIDCDIV</t>
  </si>
  <si>
    <t>6UCONWAYAL</t>
  </si>
  <si>
    <t>6UCONWAYLPB</t>
  </si>
  <si>
    <t>6UCONWAYMC</t>
  </si>
  <si>
    <t>6UMCALI703</t>
  </si>
  <si>
    <t>6USCBANK</t>
  </si>
  <si>
    <t>6UTELEBOB</t>
  </si>
  <si>
    <t>1CCOMCOENM</t>
  </si>
  <si>
    <t>1CCOMCOREL</t>
  </si>
  <si>
    <t>Presupuesto Anual CRIE asociado a las partidas que se financiarán con el Cargo por Regulación (PACRIE)</t>
  </si>
  <si>
    <t>Presupuesto Anual EOR asociado a las partidas que se financiarán con el Cargo por Operación (PAEOR)</t>
  </si>
  <si>
    <t>6GFOUNTAIN</t>
  </si>
  <si>
    <t>6GHPIEDRA</t>
  </si>
  <si>
    <t>6UCINEMMALL</t>
  </si>
  <si>
    <t>6UCONWAYWL</t>
  </si>
  <si>
    <t>6UFEDUAG</t>
  </si>
  <si>
    <t>6UPPCCRIST</t>
  </si>
  <si>
    <t>6UXVLOBOS</t>
  </si>
  <si>
    <t>2G_G18</t>
  </si>
  <si>
    <t>1CCOMENGPG</t>
  </si>
  <si>
    <t>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</si>
</sst>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&quot;$&quot;#,##0.0000"/>
    <numFmt numFmtId="166" formatCode="dd/mm/yyyy;@"/>
    <numFmt numFmtId="167" formatCode="#,##0.000"/>
    <numFmt numFmtId="168" formatCode="#,##0.0000000"/>
    <numFmt numFmtId="169" formatCode="0.0000000"/>
  </numFmts>
  <fonts count="40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20"/>
      <color rgb="FF000000"/>
      <name val="Arial"/>
      <family val="2"/>
    </font>
    <font>
      <sz val="11"/>
      <color indexed="62"/>
      <name val="Calibri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color rgb="FF000000"/>
      <name val="Helv"/>
      <family val="2"/>
    </font>
    <font>
      <sz val="10"/>
      <color indexed="8"/>
      <name val="MS Sans Serif"/>
      <family val="2"/>
    </font>
    <font>
      <sz val="10"/>
      <color rgb="FF000000"/>
      <name val="Bookman Old Style"/>
      <family val="1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16">
    <xf numFmtId="0" fontId="0" fillId="0" borderId="0"/>
    <xf numFmtId="0" fontId="11" fillId="9" borderId="15"/>
    <xf numFmtId="0" fontId="8" fillId="9" borderId="15"/>
    <xf numFmtId="0" fontId="13" fillId="44" borderId="17"/>
    <xf numFmtId="0" fontId="14" fillId="31" borderId="0"/>
    <xf numFmtId="0" fontId="14" fillId="31" borderId="0"/>
    <xf numFmtId="0" fontId="14" fillId="37" borderId="0"/>
    <xf numFmtId="0" fontId="14" fillId="39" borderId="0"/>
    <xf numFmtId="0" fontId="14" fillId="38" borderId="0"/>
    <xf numFmtId="0" fontId="14" fillId="35" borderId="0"/>
    <xf numFmtId="0" fontId="14" fillId="34" borderId="0"/>
    <xf numFmtId="0" fontId="14" fillId="40" borderId="0"/>
    <xf numFmtId="0" fontId="13" fillId="0" borderId="0"/>
    <xf numFmtId="0" fontId="13" fillId="0" borderId="0"/>
    <xf numFmtId="0" fontId="13" fillId="0" borderId="0"/>
    <xf numFmtId="0" fontId="30" fillId="0" borderId="0"/>
    <xf numFmtId="0" fontId="13" fillId="0" borderId="0"/>
    <xf numFmtId="0" fontId="8" fillId="21" borderId="0"/>
    <xf numFmtId="0" fontId="13" fillId="0" borderId="0"/>
    <xf numFmtId="0" fontId="19" fillId="24" borderId="0"/>
    <xf numFmtId="0" fontId="19" fillId="24" borderId="0"/>
    <xf numFmtId="0" fontId="12" fillId="0" borderId="0"/>
    <xf numFmtId="0" fontId="11" fillId="0" borderId="0"/>
    <xf numFmtId="0" fontId="13" fillId="0" borderId="0"/>
    <xf numFmtId="0" fontId="8" fillId="9" borderId="15"/>
    <xf numFmtId="0" fontId="8" fillId="9" borderId="15"/>
    <xf numFmtId="0" fontId="8" fillId="9" borderId="15"/>
    <xf numFmtId="0" fontId="8" fillId="9" borderId="15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44" borderId="17"/>
    <xf numFmtId="0" fontId="13" fillId="0" borderId="0"/>
    <xf numFmtId="0" fontId="12" fillId="0" borderId="0"/>
    <xf numFmtId="0" fontId="8" fillId="20" borderId="0"/>
    <xf numFmtId="0" fontId="8" fillId="0" borderId="0"/>
    <xf numFmtId="0" fontId="11" fillId="28" borderId="0"/>
    <xf numFmtId="0" fontId="13" fillId="0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7" borderId="0"/>
    <xf numFmtId="0" fontId="11" fillId="26" borderId="0"/>
    <xf numFmtId="0" fontId="29" fillId="0" borderId="0"/>
    <xf numFmtId="0" fontId="29" fillId="0" borderId="0"/>
    <xf numFmtId="0" fontId="21" fillId="41" borderId="22"/>
    <xf numFmtId="0" fontId="21" fillId="41" borderId="22"/>
    <xf numFmtId="0" fontId="11" fillId="0" borderId="0"/>
    <xf numFmtId="0" fontId="25" fillId="0" borderId="23"/>
    <xf numFmtId="0" fontId="25" fillId="0" borderId="23"/>
    <xf numFmtId="0" fontId="11" fillId="26" borderId="0"/>
    <xf numFmtId="0" fontId="8" fillId="19" borderId="0"/>
    <xf numFmtId="0" fontId="16" fillId="41" borderId="18"/>
    <xf numFmtId="0" fontId="16" fillId="41" borderId="18"/>
    <xf numFmtId="0" fontId="13" fillId="0" borderId="0"/>
    <xf numFmtId="0" fontId="29" fillId="0" borderId="0"/>
    <xf numFmtId="0" fontId="8" fillId="0" borderId="0"/>
    <xf numFmtId="0" fontId="8" fillId="0" borderId="0"/>
    <xf numFmtId="0" fontId="8" fillId="17" borderId="0"/>
    <xf numFmtId="0" fontId="8" fillId="0" borderId="0"/>
    <xf numFmtId="0" fontId="11" fillId="9" borderId="15"/>
    <xf numFmtId="0" fontId="8" fillId="11" borderId="0"/>
    <xf numFmtId="0" fontId="8" fillId="11" borderId="0"/>
    <xf numFmtId="0" fontId="11" fillId="29" borderId="0"/>
    <xf numFmtId="0" fontId="8" fillId="11" borderId="0"/>
    <xf numFmtId="0" fontId="28" fillId="0" borderId="0"/>
    <xf numFmtId="0" fontId="13" fillId="0" borderId="0"/>
    <xf numFmtId="0" fontId="14" fillId="38" borderId="0"/>
    <xf numFmtId="0" fontId="14" fillId="38" borderId="0"/>
    <xf numFmtId="0" fontId="8" fillId="11" borderId="0"/>
    <xf numFmtId="0" fontId="8" fillId="11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4" borderId="0"/>
    <xf numFmtId="0" fontId="11" fillId="25" borderId="0"/>
    <xf numFmtId="0" fontId="8" fillId="14" borderId="0"/>
    <xf numFmtId="0" fontId="8" fillId="16" borderId="0"/>
    <xf numFmtId="0" fontId="11" fillId="26" borderId="0"/>
    <xf numFmtId="0" fontId="8" fillId="16" borderId="0"/>
    <xf numFmtId="0" fontId="8" fillId="16" borderId="0"/>
    <xf numFmtId="0" fontId="13" fillId="0" borderId="0"/>
    <xf numFmtId="0" fontId="11" fillId="0" borderId="0"/>
    <xf numFmtId="0" fontId="8" fillId="16" borderId="0"/>
    <xf numFmtId="0" fontId="8" fillId="16" borderId="0"/>
    <xf numFmtId="0" fontId="8" fillId="16" borderId="0"/>
    <xf numFmtId="0" fontId="8" fillId="16" borderId="0"/>
    <xf numFmtId="0" fontId="19" fillId="24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6" fillId="41" borderId="18"/>
    <xf numFmtId="0" fontId="29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13" fillId="0" borderId="0"/>
    <xf numFmtId="0" fontId="13" fillId="44" borderId="17"/>
    <xf numFmtId="0" fontId="8" fillId="9" borderId="15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30" borderId="0"/>
    <xf numFmtId="0" fontId="28" fillId="0" borderId="26"/>
    <xf numFmtId="0" fontId="27" fillId="0" borderId="25"/>
    <xf numFmtId="0" fontId="8" fillId="0" borderId="0"/>
    <xf numFmtId="0" fontId="27" fillId="0" borderId="25"/>
    <xf numFmtId="0" fontId="8" fillId="12" borderId="0"/>
    <xf numFmtId="0" fontId="13" fillId="0" borderId="0"/>
    <xf numFmtId="0" fontId="13" fillId="0" borderId="0"/>
    <xf numFmtId="0" fontId="13" fillId="0" borderId="0"/>
    <xf numFmtId="0" fontId="8" fillId="12" borderId="0"/>
    <xf numFmtId="0" fontId="14" fillId="35" borderId="0"/>
    <xf numFmtId="0" fontId="14" fillId="34" borderId="0"/>
    <xf numFmtId="0" fontId="14" fillId="34" borderId="0"/>
    <xf numFmtId="0" fontId="14" fillId="35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11" fillId="0" borderId="0"/>
    <xf numFmtId="0" fontId="11" fillId="24" borderId="0"/>
    <xf numFmtId="0" fontId="12" fillId="0" borderId="0"/>
    <xf numFmtId="0" fontId="13" fillId="0" borderId="0"/>
    <xf numFmtId="0" fontId="23" fillId="0" borderId="0"/>
    <xf numFmtId="0" fontId="8" fillId="12" borderId="0"/>
    <xf numFmtId="0" fontId="18" fillId="0" borderId="0"/>
    <xf numFmtId="0" fontId="11" fillId="26" borderId="0"/>
    <xf numFmtId="0" fontId="28" fillId="0" borderId="0"/>
    <xf numFmtId="0" fontId="29" fillId="0" borderId="0"/>
    <xf numFmtId="0" fontId="13" fillId="0" borderId="0"/>
    <xf numFmtId="0" fontId="11" fillId="44" borderId="17"/>
    <xf numFmtId="0" fontId="8" fillId="9" borderId="15"/>
    <xf numFmtId="0" fontId="13" fillId="0" borderId="0"/>
    <xf numFmtId="0" fontId="8" fillId="0" borderId="0"/>
    <xf numFmtId="0" fontId="13" fillId="0" borderId="0"/>
    <xf numFmtId="0" fontId="8" fillId="0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11" fillId="29" borderId="0"/>
    <xf numFmtId="0" fontId="8" fillId="19" borderId="0"/>
    <xf numFmtId="0" fontId="8" fillId="19" borderId="0"/>
    <xf numFmtId="0" fontId="8" fillId="19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15" fillId="25" borderId="0"/>
    <xf numFmtId="0" fontId="8" fillId="11" borderId="0"/>
    <xf numFmtId="0" fontId="8" fillId="11" borderId="0"/>
    <xf numFmtId="0" fontId="13" fillId="0" borderId="0"/>
    <xf numFmtId="0" fontId="11" fillId="0" borderId="0"/>
    <xf numFmtId="0" fontId="8" fillId="0" borderId="0"/>
    <xf numFmtId="0" fontId="7" fillId="42" borderId="19"/>
    <xf numFmtId="0" fontId="7" fillId="42" borderId="19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26" fillId="0" borderId="24"/>
    <xf numFmtId="0" fontId="26" fillId="0" borderId="24"/>
    <xf numFmtId="0" fontId="7" fillId="2" borderId="1"/>
    <xf numFmtId="0" fontId="11" fillId="32" borderId="0"/>
    <xf numFmtId="0" fontId="14" fillId="34" borderId="0"/>
    <xf numFmtId="0" fontId="14" fillId="39" borderId="0"/>
    <xf numFmtId="0" fontId="14" fillId="39" borderId="0"/>
    <xf numFmtId="0" fontId="8" fillId="18" borderId="0"/>
    <xf numFmtId="0" fontId="11" fillId="0" borderId="0"/>
    <xf numFmtId="0" fontId="11" fillId="0" borderId="0"/>
    <xf numFmtId="0" fontId="13" fillId="0" borderId="0"/>
    <xf numFmtId="0" fontId="31" fillId="0" borderId="0"/>
    <xf numFmtId="0" fontId="29" fillId="0" borderId="0"/>
    <xf numFmtId="0" fontId="8" fillId="9" borderId="15"/>
    <xf numFmtId="0" fontId="8" fillId="15" borderId="0"/>
    <xf numFmtId="0" fontId="13" fillId="44" borderId="17"/>
    <xf numFmtId="0" fontId="8" fillId="13" borderId="0"/>
    <xf numFmtId="0" fontId="8" fillId="9" borderId="15"/>
    <xf numFmtId="0" fontId="8" fillId="13" borderId="0"/>
    <xf numFmtId="0" fontId="8" fillId="13" borderId="0"/>
    <xf numFmtId="0" fontId="8" fillId="13" borderId="0"/>
    <xf numFmtId="0" fontId="11" fillId="30" borderId="0"/>
    <xf numFmtId="0" fontId="8" fillId="13" borderId="0"/>
    <xf numFmtId="0" fontId="8" fillId="13" borderId="0"/>
    <xf numFmtId="0" fontId="8" fillId="13" borderId="0"/>
    <xf numFmtId="0" fontId="8" fillId="13" borderId="0"/>
    <xf numFmtId="0" fontId="7" fillId="42" borderId="19"/>
    <xf numFmtId="0" fontId="13" fillId="0" borderId="0"/>
    <xf numFmtId="0" fontId="11" fillId="23" borderId="0"/>
    <xf numFmtId="0" fontId="15" fillId="25" borderId="0"/>
    <xf numFmtId="0" fontId="8" fillId="18" borderId="0"/>
    <xf numFmtId="0" fontId="8" fillId="18" borderId="0"/>
    <xf numFmtId="0" fontId="11" fillId="27" borderId="0"/>
    <xf numFmtId="0" fontId="8" fillId="18" borderId="0"/>
    <xf numFmtId="0" fontId="8" fillId="18" borderId="0"/>
    <xf numFmtId="0" fontId="14" fillId="34" borderId="0"/>
    <xf numFmtId="0" fontId="8" fillId="18" borderId="0"/>
    <xf numFmtId="0" fontId="8" fillId="18" borderId="0"/>
    <xf numFmtId="0" fontId="13" fillId="0" borderId="0"/>
    <xf numFmtId="0" fontId="11" fillId="0" borderId="0"/>
    <xf numFmtId="0" fontId="8" fillId="20" borderId="0"/>
    <xf numFmtId="0" fontId="11" fillId="0" borderId="0"/>
    <xf numFmtId="0" fontId="11" fillId="0" borderId="0"/>
    <xf numFmtId="0" fontId="11" fillId="0" borderId="0"/>
    <xf numFmtId="0" fontId="3" fillId="28" borderId="18"/>
    <xf numFmtId="0" fontId="3" fillId="28" borderId="18"/>
    <xf numFmtId="0" fontId="8" fillId="20" borderId="0"/>
    <xf numFmtId="0" fontId="8" fillId="20" borderId="0"/>
    <xf numFmtId="0" fontId="8" fillId="20" borderId="0"/>
    <xf numFmtId="0" fontId="11" fillId="28" borderId="0"/>
    <xf numFmtId="0" fontId="8" fillId="20" borderId="0"/>
    <xf numFmtId="0" fontId="8" fillId="20" borderId="0"/>
    <xf numFmtId="0" fontId="14" fillId="33" borderId="0"/>
    <xf numFmtId="0" fontId="14" fillId="33" borderId="0"/>
    <xf numFmtId="0" fontId="14" fillId="35" borderId="0"/>
    <xf numFmtId="0" fontId="14" fillId="34" borderId="0"/>
    <xf numFmtId="0" fontId="8" fillId="0" borderId="0"/>
    <xf numFmtId="0" fontId="14" fillId="36" borderId="0"/>
    <xf numFmtId="0" fontId="14" fillId="33" borderId="0"/>
    <xf numFmtId="0" fontId="8" fillId="0" borderId="0"/>
    <xf numFmtId="0" fontId="8" fillId="20" borderId="0"/>
    <xf numFmtId="0" fontId="14" fillId="30" borderId="0"/>
    <xf numFmtId="0" fontId="8" fillId="0" borderId="0"/>
    <xf numFmtId="0" fontId="12" fillId="0" borderId="0"/>
    <xf numFmtId="0" fontId="13" fillId="0" borderId="0"/>
    <xf numFmtId="0" fontId="8" fillId="0" borderId="0"/>
    <xf numFmtId="0" fontId="12" fillId="0" borderId="0"/>
    <xf numFmtId="0" fontId="22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2" fillId="0" borderId="0"/>
    <xf numFmtId="0" fontId="10" fillId="0" borderId="0"/>
    <xf numFmtId="0" fontId="10" fillId="0" borderId="0"/>
    <xf numFmtId="0" fontId="8" fillId="11" borderId="0"/>
    <xf numFmtId="0" fontId="14" fillId="35" borderId="0"/>
    <xf numFmtId="0" fontId="14" fillId="35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4" fillId="30" borderId="0"/>
    <xf numFmtId="0" fontId="14" fillId="30" borderId="0"/>
    <xf numFmtId="0" fontId="8" fillId="1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1" fillId="0" borderId="0"/>
    <xf numFmtId="0" fontId="20" fillId="43" borderId="0"/>
    <xf numFmtId="0" fontId="15" fillId="25" borderId="0"/>
    <xf numFmtId="0" fontId="8" fillId="0" borderId="0"/>
    <xf numFmtId="0" fontId="17" fillId="0" borderId="20"/>
    <xf numFmtId="0" fontId="8" fillId="0" borderId="0"/>
    <xf numFmtId="0" fontId="8" fillId="21" borderId="0"/>
    <xf numFmtId="0" fontId="8" fillId="21" borderId="0"/>
    <xf numFmtId="0" fontId="8" fillId="9" borderId="15"/>
    <xf numFmtId="0" fontId="8" fillId="9" borderId="15"/>
    <xf numFmtId="0" fontId="13" fillId="0" borderId="0"/>
    <xf numFmtId="0" fontId="8" fillId="9" borderId="15"/>
    <xf numFmtId="0" fontId="8" fillId="9" borderId="15"/>
    <xf numFmtId="0" fontId="8" fillId="21" borderId="0"/>
    <xf numFmtId="0" fontId="8" fillId="21" borderId="0"/>
    <xf numFmtId="0" fontId="8" fillId="21" borderId="0"/>
    <xf numFmtId="0" fontId="11" fillId="32" borderId="0"/>
    <xf numFmtId="0" fontId="8" fillId="21" borderId="0"/>
    <xf numFmtId="0" fontId="8" fillId="21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20"/>
    <xf numFmtId="0" fontId="17" fillId="0" borderId="20"/>
    <xf numFmtId="0" fontId="11" fillId="27" borderId="0"/>
    <xf numFmtId="0" fontId="11" fillId="0" borderId="0"/>
    <xf numFmtId="0" fontId="8" fillId="0" borderId="0"/>
    <xf numFmtId="0" fontId="13" fillId="0" borderId="0"/>
    <xf numFmtId="0" fontId="8" fillId="12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4" fillId="31" borderId="0"/>
    <xf numFmtId="0" fontId="8" fillId="0" borderId="0"/>
    <xf numFmtId="0" fontId="8" fillId="0" borderId="0"/>
    <xf numFmtId="0" fontId="11" fillId="23" borderId="0"/>
    <xf numFmtId="0" fontId="8" fillId="0" borderId="0"/>
    <xf numFmtId="0" fontId="11" fillId="25" borderId="0"/>
    <xf numFmtId="0" fontId="11" fillId="24" borderId="0"/>
    <xf numFmtId="0" fontId="11" fillId="0" borderId="0"/>
    <xf numFmtId="0" fontId="11" fillId="26" borderId="0"/>
    <xf numFmtId="0" fontId="13" fillId="0" borderId="0"/>
    <xf numFmtId="0" fontId="11" fillId="28" borderId="0"/>
    <xf numFmtId="0" fontId="12" fillId="0" borderId="0"/>
    <xf numFmtId="0" fontId="18" fillId="0" borderId="21"/>
    <xf numFmtId="0" fontId="18" fillId="0" borderId="21"/>
    <xf numFmtId="0" fontId="8" fillId="17" borderId="0"/>
    <xf numFmtId="0" fontId="20" fillId="43" borderId="0"/>
    <xf numFmtId="0" fontId="11" fillId="25" borderId="0"/>
    <xf numFmtId="0" fontId="3" fillId="28" borderId="18"/>
    <xf numFmtId="0" fontId="13" fillId="0" borderId="0"/>
    <xf numFmtId="0" fontId="11" fillId="24" borderId="0"/>
    <xf numFmtId="0" fontId="8" fillId="14" borderId="0"/>
    <xf numFmtId="0" fontId="11" fillId="32" borderId="0"/>
    <xf numFmtId="0" fontId="11" fillId="29" borderId="0"/>
    <xf numFmtId="0" fontId="11" fillId="26" borderId="0"/>
    <xf numFmtId="0" fontId="11" fillId="31" borderId="0"/>
    <xf numFmtId="0" fontId="11" fillId="30" borderId="0"/>
    <xf numFmtId="0" fontId="11" fillId="29" borderId="0"/>
    <xf numFmtId="0" fontId="11" fillId="31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13" fillId="0" borderId="0"/>
    <xf numFmtId="0" fontId="8" fillId="15" borderId="0"/>
    <xf numFmtId="0" fontId="8" fillId="15" borderId="0"/>
    <xf numFmtId="0" fontId="13" fillId="0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11" fillId="23" borderId="0"/>
    <xf numFmtId="0" fontId="8" fillId="10" borderId="0"/>
    <xf numFmtId="0" fontId="8" fillId="10" borderId="0"/>
    <xf numFmtId="0" fontId="8" fillId="10" borderId="0"/>
    <xf numFmtId="0" fontId="11" fillId="29" borderId="0"/>
    <xf numFmtId="0" fontId="13" fillId="0" borderId="0"/>
    <xf numFmtId="0" fontId="11" fillId="0" borderId="0"/>
    <xf numFmtId="0" fontId="8" fillId="0" borderId="0"/>
    <xf numFmtId="0" fontId="11" fillId="0" borderId="0"/>
    <xf numFmtId="0" fontId="8" fillId="12" borderId="0"/>
    <xf numFmtId="0" fontId="8" fillId="0" borderId="0"/>
    <xf numFmtId="0" fontId="8" fillId="12" borderId="0"/>
    <xf numFmtId="0" fontId="13" fillId="0" borderId="0"/>
    <xf numFmtId="0" fontId="18" fillId="0" borderId="0"/>
    <xf numFmtId="0" fontId="8" fillId="12" borderId="0"/>
    <xf numFmtId="0" fontId="13" fillId="0" borderId="0"/>
    <xf numFmtId="0" fontId="28" fillId="0" borderId="0"/>
    <xf numFmtId="0" fontId="8" fillId="16" borderId="0"/>
    <xf numFmtId="0" fontId="11" fillId="44" borderId="17"/>
    <xf numFmtId="0" fontId="8" fillId="18" borderId="0"/>
    <xf numFmtId="0" fontId="11" fillId="31" borderId="0"/>
    <xf numFmtId="0" fontId="28" fillId="0" borderId="0"/>
    <xf numFmtId="0" fontId="11" fillId="27" borderId="0"/>
    <xf numFmtId="0" fontId="14" fillId="37" borderId="0"/>
    <xf numFmtId="0" fontId="14" fillId="37" borderId="0"/>
    <xf numFmtId="0" fontId="31" fillId="0" borderId="0"/>
    <xf numFmtId="0" fontId="9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21"/>
    <xf numFmtId="0" fontId="29" fillId="0" borderId="0"/>
    <xf numFmtId="0" fontId="29" fillId="0" borderId="0"/>
    <xf numFmtId="0" fontId="18" fillId="0" borderId="0"/>
    <xf numFmtId="0" fontId="14" fillId="36" borderId="0"/>
    <xf numFmtId="0" fontId="14" fillId="36" borderId="0"/>
    <xf numFmtId="0" fontId="11" fillId="29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12" borderId="0"/>
    <xf numFmtId="0" fontId="11" fillId="0" borderId="0"/>
    <xf numFmtId="0" fontId="13" fillId="0" borderId="0"/>
    <xf numFmtId="0" fontId="21" fillId="41" borderId="22"/>
    <xf numFmtId="0" fontId="14" fillId="40" borderId="0"/>
    <xf numFmtId="0" fontId="14" fillId="40" borderId="0"/>
    <xf numFmtId="0" fontId="1" fillId="0" borderId="0"/>
  </cellStyleXfs>
  <cellXfs count="140">
    <xf numFmtId="0" fontId="0" fillId="0" borderId="0" xfId="0"/>
    <xf numFmtId="0" fontId="0" fillId="0" borderId="2" xfId="415" applyFont="1" applyBorder="1"/>
    <xf numFmtId="0" fontId="3" fillId="0" borderId="0" xfId="415" applyFont="1"/>
    <xf numFmtId="0" fontId="0" fillId="0" borderId="3" xfId="415" applyFont="1" applyBorder="1"/>
    <xf numFmtId="0" fontId="0" fillId="0" borderId="4" xfId="415" applyFont="1" applyBorder="1"/>
    <xf numFmtId="0" fontId="0" fillId="0" borderId="0" xfId="415" applyFont="1" applyAlignment="1">
      <alignment horizontal="center" vertical="center" wrapText="1"/>
    </xf>
    <xf numFmtId="0" fontId="4" fillId="0" borderId="2" xfId="415" applyFont="1" applyBorder="1"/>
    <xf numFmtId="0" fontId="4" fillId="0" borderId="0" xfId="415" applyFont="1"/>
    <xf numFmtId="164" fontId="4" fillId="0" borderId="1" xfId="415" applyNumberFormat="1" applyFont="1" applyBorder="1" applyAlignment="1">
      <alignment horizontal="center"/>
    </xf>
    <xf numFmtId="164" fontId="5" fillId="5" borderId="1" xfId="415" applyNumberFormat="1" applyFont="1" applyFill="1" applyBorder="1" applyAlignment="1">
      <alignment horizontal="center"/>
    </xf>
    <xf numFmtId="165" fontId="0" fillId="0" borderId="0" xfId="415" applyNumberFormat="1" applyFont="1" applyAlignment="1">
      <alignment horizontal="center" vertical="center" wrapText="1"/>
    </xf>
    <xf numFmtId="0" fontId="0" fillId="6" borderId="14" xfId="415" applyFont="1" applyFill="1" applyBorder="1" applyAlignment="1">
      <alignment horizontal="center"/>
    </xf>
    <xf numFmtId="2" fontId="4" fillId="0" borderId="0" xfId="415" applyNumberFormat="1" applyFont="1" applyAlignment="1">
      <alignment horizontal="right"/>
    </xf>
    <xf numFmtId="2" fontId="0" fillId="0" borderId="4" xfId="415" applyNumberFormat="1" applyFont="1" applyBorder="1" applyAlignment="1">
      <alignment horizontal="right"/>
    </xf>
    <xf numFmtId="2" fontId="4" fillId="0" borderId="6" xfId="415" applyNumberFormat="1" applyFont="1" applyBorder="1" applyAlignment="1">
      <alignment horizontal="right"/>
    </xf>
    <xf numFmtId="2" fontId="0" fillId="0" borderId="7" xfId="415" applyNumberFormat="1" applyFont="1" applyBorder="1" applyAlignment="1">
      <alignment horizontal="right"/>
    </xf>
    <xf numFmtId="4" fontId="0" fillId="0" borderId="0" xfId="415" applyNumberFormat="1" applyFont="1"/>
    <xf numFmtId="0" fontId="0" fillId="7" borderId="14" xfId="415" applyFont="1" applyFill="1" applyBorder="1" applyAlignment="1">
      <alignment horizontal="center"/>
    </xf>
    <xf numFmtId="166" fontId="11" fillId="22" borderId="16" xfId="140" applyNumberFormat="1" applyFont="1" applyFill="1" applyBorder="1" applyAlignment="1">
      <alignment horizontal="center"/>
    </xf>
    <xf numFmtId="0" fontId="0" fillId="0" borderId="0" xfId="415" applyFont="1" applyAlignment="1">
      <alignment horizontal="center"/>
    </xf>
    <xf numFmtId="0" fontId="0" fillId="0" borderId="0" xfId="415" applyFont="1"/>
    <xf numFmtId="2" fontId="0" fillId="0" borderId="6" xfId="415" applyNumberFormat="1" applyFont="1" applyBorder="1" applyAlignment="1">
      <alignment horizontal="right"/>
    </xf>
    <xf numFmtId="2" fontId="0" fillId="0" borderId="0" xfId="415" applyNumberFormat="1" applyFont="1" applyAlignment="1">
      <alignment horizontal="right"/>
    </xf>
    <xf numFmtId="0" fontId="0" fillId="7" borderId="13" xfId="415" applyFont="1" applyFill="1" applyBorder="1" applyAlignment="1">
      <alignment horizontal="center"/>
    </xf>
    <xf numFmtId="0" fontId="0" fillId="6" borderId="13" xfId="415" applyFont="1" applyFill="1" applyBorder="1" applyAlignment="1">
      <alignment horizontal="center"/>
    </xf>
    <xf numFmtId="0" fontId="0" fillId="3" borderId="30" xfId="415" applyFont="1" applyFill="1" applyBorder="1" applyAlignment="1">
      <alignment vertical="center" wrapText="1"/>
    </xf>
    <xf numFmtId="0" fontId="0" fillId="4" borderId="13" xfId="415" applyFont="1" applyFill="1" applyBorder="1" applyAlignment="1">
      <alignment horizontal="center" vertical="center" wrapText="1"/>
    </xf>
    <xf numFmtId="0" fontId="0" fillId="3" borderId="28" xfId="415" applyFont="1" applyFill="1" applyBorder="1" applyAlignment="1">
      <alignment vertical="center" wrapText="1"/>
    </xf>
    <xf numFmtId="0" fontId="6" fillId="22" borderId="16" xfId="140" applyFont="1" applyFill="1" applyBorder="1" applyAlignment="1">
      <alignment horizontal="center"/>
    </xf>
    <xf numFmtId="164" fontId="4" fillId="0" borderId="0" xfId="415" applyNumberFormat="1" applyFont="1" applyAlignment="1">
      <alignment horizontal="center"/>
    </xf>
    <xf numFmtId="0" fontId="0" fillId="0" borderId="2" xfId="415" applyFont="1" applyBorder="1" applyAlignment="1">
      <alignment horizontal="center"/>
    </xf>
    <xf numFmtId="164" fontId="4" fillId="0" borderId="6" xfId="415" applyNumberFormat="1" applyFont="1" applyBorder="1" applyAlignment="1">
      <alignment horizontal="center"/>
    </xf>
    <xf numFmtId="0" fontId="4" fillId="0" borderId="3" xfId="415" applyFont="1" applyBorder="1"/>
    <xf numFmtId="0" fontId="4" fillId="0" borderId="4" xfId="415" applyFont="1" applyBorder="1"/>
    <xf numFmtId="2" fontId="4" fillId="0" borderId="4" xfId="415" applyNumberFormat="1" applyFont="1" applyBorder="1" applyAlignment="1">
      <alignment horizontal="right"/>
    </xf>
    <xf numFmtId="2" fontId="4" fillId="0" borderId="7" xfId="415" applyNumberFormat="1" applyFont="1" applyBorder="1" applyAlignment="1">
      <alignment horizontal="right"/>
    </xf>
    <xf numFmtId="0" fontId="1" fillId="6" borderId="28" xfId="415" applyFont="1" applyFill="1" applyBorder="1"/>
    <xf numFmtId="0" fontId="1" fillId="6" borderId="30" xfId="415" applyFont="1" applyFill="1" applyBorder="1"/>
    <xf numFmtId="167" fontId="0" fillId="6" borderId="32" xfId="415" applyNumberFormat="1" applyFont="1" applyFill="1" applyBorder="1"/>
    <xf numFmtId="167" fontId="0" fillId="6" borderId="33" xfId="415" applyNumberFormat="1" applyFont="1" applyFill="1" applyBorder="1"/>
    <xf numFmtId="4" fontId="0" fillId="6" borderId="31" xfId="415" applyNumberFormat="1" applyFont="1" applyFill="1" applyBorder="1" applyAlignment="1">
      <alignment horizontal="right" vertical="center" wrapText="1"/>
    </xf>
    <xf numFmtId="167" fontId="0" fillId="3" borderId="29" xfId="415" applyNumberFormat="1" applyFont="1" applyFill="1" applyBorder="1" applyAlignment="1">
      <alignment horizontal="right" vertical="center" wrapText="1"/>
    </xf>
    <xf numFmtId="167" fontId="0" fillId="3" borderId="1" xfId="415" applyNumberFormat="1" applyFont="1" applyFill="1" applyBorder="1" applyAlignment="1">
      <alignment horizontal="right" vertical="center" wrapText="1"/>
    </xf>
    <xf numFmtId="4" fontId="0" fillId="3" borderId="34" xfId="415" applyNumberFormat="1" applyFont="1" applyFill="1" applyBorder="1" applyAlignment="1">
      <alignment horizontal="right" vertical="center" wrapText="1"/>
    </xf>
    <xf numFmtId="4" fontId="0" fillId="3" borderId="31" xfId="415" applyNumberFormat="1" applyFont="1" applyFill="1" applyBorder="1" applyAlignment="1">
      <alignment horizontal="right" vertical="center" wrapText="1"/>
    </xf>
    <xf numFmtId="0" fontId="0" fillId="45" borderId="35" xfId="415" applyFont="1" applyFill="1" applyBorder="1" applyAlignment="1">
      <alignment horizontal="center"/>
    </xf>
    <xf numFmtId="0" fontId="0" fillId="45" borderId="35" xfId="415" applyFont="1" applyFill="1" applyBorder="1" applyAlignment="1">
      <alignment horizontal="center" vertical="center" wrapText="1"/>
    </xf>
    <xf numFmtId="167" fontId="34" fillId="45" borderId="35" xfId="415" applyNumberFormat="1" applyFont="1" applyFill="1" applyBorder="1" applyAlignment="1">
      <alignment horizontal="right"/>
    </xf>
    <xf numFmtId="4" fontId="34" fillId="45" borderId="35" xfId="415" applyNumberFormat="1" applyFont="1" applyFill="1" applyBorder="1" applyAlignment="1">
      <alignment horizontal="right" vertical="center" wrapText="1"/>
    </xf>
    <xf numFmtId="167" fontId="0" fillId="6" borderId="34" xfId="415" applyNumberFormat="1" applyFont="1" applyFill="1" applyBorder="1"/>
    <xf numFmtId="0" fontId="34" fillId="4" borderId="35" xfId="415" applyFont="1" applyFill="1" applyBorder="1" applyAlignment="1">
      <alignment horizontal="center" vertical="center" wrapText="1"/>
    </xf>
    <xf numFmtId="0" fontId="0" fillId="46" borderId="35" xfId="415" applyFont="1" applyFill="1" applyBorder="1" applyAlignment="1">
      <alignment horizontal="center"/>
    </xf>
    <xf numFmtId="2" fontId="4" fillId="46" borderId="9" xfId="415" applyNumberFormat="1" applyFont="1" applyFill="1" applyBorder="1" applyAlignment="1">
      <alignment horizontal="center"/>
    </xf>
    <xf numFmtId="2" fontId="4" fillId="46" borderId="35" xfId="415" applyNumberFormat="1" applyFont="1" applyFill="1" applyBorder="1" applyAlignment="1">
      <alignment horizontal="center"/>
    </xf>
    <xf numFmtId="0" fontId="4" fillId="46" borderId="9" xfId="415" applyFont="1" applyFill="1" applyBorder="1" applyAlignment="1">
      <alignment horizontal="center"/>
    </xf>
    <xf numFmtId="0" fontId="0" fillId="0" borderId="36" xfId="415" applyFont="1" applyBorder="1" applyAlignment="1">
      <alignment horizontal="center"/>
    </xf>
    <xf numFmtId="0" fontId="0" fillId="0" borderId="14" xfId="415" applyFont="1" applyBorder="1" applyAlignment="1">
      <alignment horizontal="center"/>
    </xf>
    <xf numFmtId="0" fontId="0" fillId="0" borderId="39" xfId="415" applyFont="1" applyBorder="1" applyAlignment="1">
      <alignment horizontal="center"/>
    </xf>
    <xf numFmtId="0" fontId="4" fillId="6" borderId="27" xfId="415" applyFont="1" applyFill="1" applyBorder="1" applyAlignment="1">
      <alignment horizontal="center" vertical="center"/>
    </xf>
    <xf numFmtId="0" fontId="4" fillId="6" borderId="27" xfId="415" applyFont="1" applyFill="1" applyBorder="1" applyAlignment="1">
      <alignment horizontal="center" vertical="center" wrapText="1"/>
    </xf>
    <xf numFmtId="0" fontId="4" fillId="6" borderId="12" xfId="415" applyFont="1" applyFill="1" applyBorder="1" applyAlignment="1">
      <alignment horizontal="center" vertical="center" wrapText="1"/>
    </xf>
    <xf numFmtId="2" fontId="4" fillId="6" borderId="27" xfId="415" applyNumberFormat="1" applyFont="1" applyFill="1" applyBorder="1" applyAlignment="1">
      <alignment horizontal="center" vertical="center" wrapText="1"/>
    </xf>
    <xf numFmtId="0" fontId="4" fillId="3" borderId="27" xfId="415" applyFont="1" applyFill="1" applyBorder="1" applyAlignment="1">
      <alignment horizontal="center" vertical="center"/>
    </xf>
    <xf numFmtId="0" fontId="4" fillId="3" borderId="10" xfId="415" applyFont="1" applyFill="1" applyBorder="1" applyAlignment="1">
      <alignment horizontal="center" vertical="center" wrapText="1"/>
    </xf>
    <xf numFmtId="0" fontId="4" fillId="3" borderId="27" xfId="415" applyFont="1" applyFill="1" applyBorder="1" applyAlignment="1">
      <alignment horizontal="center" vertical="center" wrapText="1"/>
    </xf>
    <xf numFmtId="2" fontId="4" fillId="3" borderId="27" xfId="415" applyNumberFormat="1" applyFont="1" applyFill="1" applyBorder="1" applyAlignment="1">
      <alignment horizontal="center" vertical="center" wrapText="1"/>
    </xf>
    <xf numFmtId="164" fontId="5" fillId="47" borderId="1" xfId="415" applyNumberFormat="1" applyFont="1" applyFill="1" applyBorder="1" applyAlignment="1">
      <alignment horizontal="center"/>
    </xf>
    <xf numFmtId="0" fontId="4" fillId="0" borderId="0" xfId="415" applyFont="1" applyAlignment="1">
      <alignment horizontal="center"/>
    </xf>
    <xf numFmtId="0" fontId="13" fillId="6" borderId="14" xfId="415" applyFont="1" applyFill="1" applyBorder="1" applyAlignment="1">
      <alignment horizontal="center"/>
    </xf>
    <xf numFmtId="0" fontId="13" fillId="6" borderId="30" xfId="415" applyFont="1" applyFill="1" applyBorder="1"/>
    <xf numFmtId="167" fontId="13" fillId="6" borderId="33" xfId="415" applyNumberFormat="1" applyFont="1" applyFill="1" applyBorder="1"/>
    <xf numFmtId="4" fontId="13" fillId="6" borderId="31" xfId="415" applyNumberFormat="1" applyFont="1" applyFill="1" applyBorder="1" applyAlignment="1">
      <alignment horizontal="right" vertical="center" wrapText="1"/>
    </xf>
    <xf numFmtId="165" fontId="13" fillId="0" borderId="0" xfId="415" applyNumberFormat="1" applyFont="1" applyAlignment="1">
      <alignment horizontal="center" vertical="center" wrapText="1"/>
    </xf>
    <xf numFmtId="0" fontId="13" fillId="7" borderId="14" xfId="415" applyFont="1" applyFill="1" applyBorder="1" applyAlignment="1">
      <alignment horizontal="center"/>
    </xf>
    <xf numFmtId="0" fontId="13" fillId="3" borderId="30" xfId="415" applyFont="1" applyFill="1" applyBorder="1" applyAlignment="1">
      <alignment vertical="center" wrapText="1"/>
    </xf>
    <xf numFmtId="167" fontId="13" fillId="3" borderId="1" xfId="415" applyNumberFormat="1" applyFont="1" applyFill="1" applyBorder="1" applyAlignment="1">
      <alignment horizontal="right" vertical="center" wrapText="1"/>
    </xf>
    <xf numFmtId="4" fontId="13" fillId="3" borderId="31" xfId="415" applyNumberFormat="1" applyFont="1" applyFill="1" applyBorder="1" applyAlignment="1">
      <alignment horizontal="right" vertical="center" wrapText="1"/>
    </xf>
    <xf numFmtId="4" fontId="13" fillId="6" borderId="31" xfId="19" applyNumberFormat="1" applyFont="1" applyFill="1" applyBorder="1" applyAlignment="1">
      <alignment horizontal="right" vertical="center" wrapText="1"/>
    </xf>
    <xf numFmtId="165" fontId="13" fillId="0" borderId="0" xfId="19" applyNumberFormat="1" applyFont="1" applyFill="1" applyAlignment="1">
      <alignment horizontal="center" vertical="center" wrapText="1"/>
    </xf>
    <xf numFmtId="0" fontId="13" fillId="6" borderId="28" xfId="415" applyFont="1" applyFill="1" applyBorder="1"/>
    <xf numFmtId="167" fontId="13" fillId="6" borderId="32" xfId="415" applyNumberFormat="1" applyFont="1" applyFill="1" applyBorder="1"/>
    <xf numFmtId="167" fontId="13" fillId="6" borderId="34" xfId="415" applyNumberFormat="1" applyFont="1" applyFill="1" applyBorder="1"/>
    <xf numFmtId="0" fontId="13" fillId="3" borderId="28" xfId="415" applyFont="1" applyFill="1" applyBorder="1" applyAlignment="1">
      <alignment vertical="center" wrapText="1"/>
    </xf>
    <xf numFmtId="167" fontId="13" fillId="3" borderId="29" xfId="415" applyNumberFormat="1" applyFont="1" applyFill="1" applyBorder="1" applyAlignment="1">
      <alignment horizontal="right" vertical="center" wrapText="1"/>
    </xf>
    <xf numFmtId="4" fontId="13" fillId="3" borderId="34" xfId="415" applyNumberFormat="1" applyFont="1" applyFill="1" applyBorder="1" applyAlignment="1">
      <alignment horizontal="right" vertical="center" wrapText="1"/>
    </xf>
    <xf numFmtId="0" fontId="13" fillId="45" borderId="35" xfId="415" applyFont="1" applyFill="1" applyBorder="1" applyAlignment="1">
      <alignment horizontal="center"/>
    </xf>
    <xf numFmtId="0" fontId="13" fillId="45" borderId="35" xfId="415" applyFont="1" applyFill="1" applyBorder="1" applyAlignment="1">
      <alignment horizontal="center" vertical="center" wrapText="1"/>
    </xf>
    <xf numFmtId="0" fontId="13" fillId="0" borderId="0" xfId="415" applyFont="1" applyAlignment="1">
      <alignment horizontal="center" vertical="center" wrapText="1"/>
    </xf>
    <xf numFmtId="0" fontId="13" fillId="0" borderId="0" xfId="415" applyFont="1"/>
    <xf numFmtId="14" fontId="13" fillId="0" borderId="0" xfId="415" applyNumberFormat="1" applyFont="1"/>
    <xf numFmtId="0" fontId="0" fillId="4" borderId="14" xfId="415" applyFont="1" applyFill="1" applyBorder="1" applyAlignment="1">
      <alignment horizontal="center" vertical="center" wrapText="1"/>
    </xf>
    <xf numFmtId="0" fontId="13" fillId="4" borderId="14" xfId="415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13" fillId="0" borderId="0" xfId="415" applyNumberFormat="1" applyFont="1"/>
    <xf numFmtId="0" fontId="0" fillId="6" borderId="30" xfId="415" applyFont="1" applyFill="1" applyBorder="1"/>
    <xf numFmtId="0" fontId="13" fillId="6" borderId="41" xfId="415" applyFont="1" applyFill="1" applyBorder="1"/>
    <xf numFmtId="167" fontId="13" fillId="6" borderId="42" xfId="415" applyNumberFormat="1" applyFont="1" applyFill="1" applyBorder="1"/>
    <xf numFmtId="4" fontId="13" fillId="6" borderId="43" xfId="415" applyNumberFormat="1" applyFont="1" applyFill="1" applyBorder="1" applyAlignment="1">
      <alignment horizontal="right" vertical="center" wrapText="1"/>
    </xf>
    <xf numFmtId="0" fontId="13" fillId="7" borderId="36" xfId="415" applyFont="1" applyFill="1" applyBorder="1" applyAlignment="1">
      <alignment horizontal="center"/>
    </xf>
    <xf numFmtId="0" fontId="13" fillId="3" borderId="41" xfId="415" applyFont="1" applyFill="1" applyBorder="1" applyAlignment="1">
      <alignment vertical="center" wrapText="1"/>
    </xf>
    <xf numFmtId="167" fontId="13" fillId="3" borderId="44" xfId="415" applyNumberFormat="1" applyFont="1" applyFill="1" applyBorder="1" applyAlignment="1">
      <alignment horizontal="right" vertical="center" wrapText="1"/>
    </xf>
    <xf numFmtId="4" fontId="13" fillId="3" borderId="43" xfId="415" applyNumberFormat="1" applyFont="1" applyFill="1" applyBorder="1" applyAlignment="1">
      <alignment horizontal="right" vertical="center" wrapText="1"/>
    </xf>
    <xf numFmtId="168" fontId="0" fillId="0" borderId="0" xfId="415" applyNumberFormat="1" applyFont="1"/>
    <xf numFmtId="169" fontId="0" fillId="0" borderId="0" xfId="0" applyNumberFormat="1"/>
    <xf numFmtId="14" fontId="0" fillId="0" borderId="0" xfId="415" applyNumberFormat="1" applyFont="1"/>
    <xf numFmtId="0" fontId="13" fillId="4" borderId="36" xfId="415" applyFont="1" applyFill="1" applyBorder="1" applyAlignment="1">
      <alignment horizontal="center" vertical="center" wrapText="1"/>
    </xf>
    <xf numFmtId="0" fontId="13" fillId="7" borderId="39" xfId="415" applyFont="1" applyFill="1" applyBorder="1" applyAlignment="1">
      <alignment horizontal="center"/>
    </xf>
    <xf numFmtId="0" fontId="13" fillId="4" borderId="39" xfId="415" applyFont="1" applyFill="1" applyBorder="1" applyAlignment="1">
      <alignment horizontal="center" vertical="center" wrapText="1"/>
    </xf>
    <xf numFmtId="0" fontId="13" fillId="3" borderId="45" xfId="415" applyFont="1" applyFill="1" applyBorder="1" applyAlignment="1">
      <alignment vertical="center" wrapText="1"/>
    </xf>
    <xf numFmtId="167" fontId="13" fillId="3" borderId="46" xfId="415" applyNumberFormat="1" applyFont="1" applyFill="1" applyBorder="1" applyAlignment="1">
      <alignment horizontal="right" vertical="center" wrapText="1"/>
    </xf>
    <xf numFmtId="4" fontId="13" fillId="3" borderId="47" xfId="415" applyNumberFormat="1" applyFont="1" applyFill="1" applyBorder="1" applyAlignment="1">
      <alignment horizontal="right" vertical="center" wrapText="1"/>
    </xf>
    <xf numFmtId="0" fontId="13" fillId="6" borderId="36" xfId="415" applyFont="1" applyFill="1" applyBorder="1" applyAlignment="1">
      <alignment horizontal="center"/>
    </xf>
    <xf numFmtId="0" fontId="13" fillId="6" borderId="39" xfId="415" applyFont="1" applyFill="1" applyBorder="1" applyAlignment="1">
      <alignment horizontal="center"/>
    </xf>
    <xf numFmtId="0" fontId="13" fillId="6" borderId="35" xfId="415" applyFont="1" applyFill="1" applyBorder="1" applyAlignment="1">
      <alignment horizontal="center"/>
    </xf>
    <xf numFmtId="0" fontId="13" fillId="4" borderId="35" xfId="415" applyFont="1" applyFill="1" applyBorder="1" applyAlignment="1">
      <alignment horizontal="center" vertical="center" wrapText="1"/>
    </xf>
    <xf numFmtId="0" fontId="13" fillId="6" borderId="48" xfId="415" applyFont="1" applyFill="1" applyBorder="1" applyAlignment="1">
      <alignment horizontal="center"/>
    </xf>
    <xf numFmtId="0" fontId="13" fillId="6" borderId="49" xfId="415" applyFont="1" applyFill="1" applyBorder="1"/>
    <xf numFmtId="167" fontId="13" fillId="6" borderId="50" xfId="415" applyNumberFormat="1" applyFont="1" applyFill="1" applyBorder="1"/>
    <xf numFmtId="167" fontId="13" fillId="6" borderId="51" xfId="415" applyNumberFormat="1" applyFont="1" applyFill="1" applyBorder="1"/>
    <xf numFmtId="49" fontId="2" fillId="8" borderId="5" xfId="415" applyNumberFormat="1" applyFont="1" applyFill="1" applyBorder="1" applyAlignment="1">
      <alignment horizontal="center"/>
    </xf>
    <xf numFmtId="49" fontId="2" fillId="8" borderId="8" xfId="415" applyNumberFormat="1" applyFont="1" applyFill="1" applyBorder="1" applyAlignment="1">
      <alignment horizontal="center"/>
    </xf>
    <xf numFmtId="49" fontId="2" fillId="8" borderId="9" xfId="415" applyNumberFormat="1" applyFont="1" applyFill="1" applyBorder="1" applyAlignment="1">
      <alignment horizontal="center"/>
    </xf>
    <xf numFmtId="0" fontId="33" fillId="0" borderId="10" xfId="415" applyFont="1" applyBorder="1" applyAlignment="1">
      <alignment horizontal="center" wrapText="1"/>
    </xf>
    <xf numFmtId="0" fontId="33" fillId="0" borderId="11" xfId="415" applyFont="1" applyBorder="1" applyAlignment="1">
      <alignment horizontal="center" wrapText="1"/>
    </xf>
    <xf numFmtId="0" fontId="33" fillId="0" borderId="12" xfId="415" applyFont="1" applyBorder="1" applyAlignment="1">
      <alignment horizontal="center" wrapText="1"/>
    </xf>
    <xf numFmtId="4" fontId="38" fillId="6" borderId="31" xfId="415" applyNumberFormat="1" applyFont="1" applyFill="1" applyBorder="1" applyAlignment="1">
      <alignment horizontal="right" vertical="center" wrapText="1"/>
    </xf>
    <xf numFmtId="4" fontId="38" fillId="6" borderId="43" xfId="415" applyNumberFormat="1" applyFont="1" applyFill="1" applyBorder="1" applyAlignment="1">
      <alignment horizontal="right" vertical="center" wrapText="1"/>
    </xf>
    <xf numFmtId="167" fontId="39" fillId="45" borderId="35" xfId="415" applyNumberFormat="1" applyFont="1" applyFill="1" applyBorder="1" applyAlignment="1">
      <alignment horizontal="right"/>
    </xf>
    <xf numFmtId="4" fontId="38" fillId="3" borderId="31" xfId="415" applyNumberFormat="1" applyFont="1" applyFill="1" applyBorder="1" applyAlignment="1">
      <alignment horizontal="right" vertical="center" wrapText="1"/>
    </xf>
    <xf numFmtId="4" fontId="0" fillId="0" borderId="37" xfId="415" applyNumberFormat="1" applyFont="1" applyBorder="1" applyAlignment="1">
      <alignment horizontal="right"/>
    </xf>
    <xf numFmtId="4" fontId="0" fillId="0" borderId="38" xfId="415" applyNumberFormat="1" applyFont="1" applyBorder="1" applyAlignment="1">
      <alignment horizontal="right"/>
    </xf>
    <xf numFmtId="4" fontId="0" fillId="0" borderId="40" xfId="415" applyNumberFormat="1" applyFont="1" applyBorder="1" applyAlignment="1">
      <alignment horizontal="right"/>
    </xf>
    <xf numFmtId="4" fontId="4" fillId="0" borderId="35" xfId="415" applyNumberFormat="1" applyFont="1" applyBorder="1" applyAlignment="1">
      <alignment horizontal="right"/>
    </xf>
    <xf numFmtId="167" fontId="0" fillId="0" borderId="37" xfId="415" applyNumberFormat="1" applyFont="1" applyBorder="1" applyAlignment="1">
      <alignment horizontal="right"/>
    </xf>
    <xf numFmtId="167" fontId="0" fillId="0" borderId="38" xfId="415" applyNumberFormat="1" applyFont="1" applyBorder="1" applyAlignment="1">
      <alignment horizontal="right"/>
    </xf>
    <xf numFmtId="167" fontId="0" fillId="0" borderId="40" xfId="415" applyNumberFormat="1" applyFont="1" applyBorder="1" applyAlignment="1">
      <alignment horizontal="right"/>
    </xf>
    <xf numFmtId="167" fontId="4" fillId="0" borderId="35" xfId="415" applyNumberFormat="1" applyFont="1" applyBorder="1" applyAlignment="1">
      <alignment horizontal="right"/>
    </xf>
  </cellXfs>
  <cellStyles count="416">
    <cellStyle name="20% - Accent1" xfId="327" xr:uid="{00000000-0005-0000-0000-000000000000}"/>
    <cellStyle name="20% - Accent2" xfId="330" xr:uid="{00000000-0005-0000-0000-000001000000}"/>
    <cellStyle name="20% - Accent3" xfId="329" xr:uid="{00000000-0005-0000-0000-000002000000}"/>
    <cellStyle name="20% - Accent4" xfId="332" xr:uid="{00000000-0005-0000-0000-000003000000}"/>
    <cellStyle name="20% - Accent5" xfId="311" xr:uid="{00000000-0005-0000-0000-000004000000}"/>
    <cellStyle name="20% - Accent6" xfId="334" xr:uid="{00000000-0005-0000-0000-000005000000}"/>
    <cellStyle name="20% - Énfasis1 10" xfId="280" xr:uid="{00000000-0005-0000-0000-000006000000}"/>
    <cellStyle name="20% - Énfasis1 2" xfId="363" xr:uid="{00000000-0005-0000-0000-000007000000}"/>
    <cellStyle name="20% - Énfasis1 2 2" xfId="207" xr:uid="{00000000-0005-0000-0000-000008000000}"/>
    <cellStyle name="20% - Énfasis1 3" xfId="364" xr:uid="{00000000-0005-0000-0000-000009000000}"/>
    <cellStyle name="20% - Énfasis1 4" xfId="365" xr:uid="{00000000-0005-0000-0000-00000A000000}"/>
    <cellStyle name="20% - Énfasis1 5" xfId="366" xr:uid="{00000000-0005-0000-0000-00000B000000}"/>
    <cellStyle name="20% - Énfasis1 6" xfId="367" xr:uid="{00000000-0005-0000-0000-00000C000000}"/>
    <cellStyle name="20% - Énfasis1 7" xfId="368" xr:uid="{00000000-0005-0000-0000-00000D000000}"/>
    <cellStyle name="20% - Énfasis1 8" xfId="361" xr:uid="{00000000-0005-0000-0000-00000E000000}"/>
    <cellStyle name="20% - Énfasis1 9" xfId="362" xr:uid="{00000000-0005-0000-0000-00000F000000}"/>
    <cellStyle name="20% - Énfasis2 10" xfId="315" xr:uid="{00000000-0005-0000-0000-000010000000}"/>
    <cellStyle name="20% - Énfasis2 2" xfId="119" xr:uid="{00000000-0005-0000-0000-000011000000}"/>
    <cellStyle name="20% - Énfasis2 2 2" xfId="343" xr:uid="{00000000-0005-0000-0000-000012000000}"/>
    <cellStyle name="20% - Énfasis2 3" xfId="115" xr:uid="{00000000-0005-0000-0000-000013000000}"/>
    <cellStyle name="20% - Énfasis2 4" xfId="131" xr:uid="{00000000-0005-0000-0000-000014000000}"/>
    <cellStyle name="20% - Énfasis2 5" xfId="376" xr:uid="{00000000-0005-0000-0000-000015000000}"/>
    <cellStyle name="20% - Énfasis2 6" xfId="409" xr:uid="{00000000-0005-0000-0000-000016000000}"/>
    <cellStyle name="20% - Énfasis2 7" xfId="374" xr:uid="{00000000-0005-0000-0000-000017000000}"/>
    <cellStyle name="20% - Énfasis2 8" xfId="379" xr:uid="{00000000-0005-0000-0000-000018000000}"/>
    <cellStyle name="20% - Énfasis2 9" xfId="135" xr:uid="{00000000-0005-0000-0000-000019000000}"/>
    <cellStyle name="20% - Énfasis3 10" xfId="344" xr:uid="{00000000-0005-0000-0000-00001A000000}"/>
    <cellStyle name="20% - Énfasis3 2" xfId="76" xr:uid="{00000000-0005-0000-0000-00001B000000}"/>
    <cellStyle name="20% - Énfasis3 2 2" xfId="340" xr:uid="{00000000-0005-0000-0000-00001C000000}"/>
    <cellStyle name="20% - Énfasis3 3" xfId="77" xr:uid="{00000000-0005-0000-0000-00001D000000}"/>
    <cellStyle name="20% - Énfasis3 4" xfId="80" xr:uid="{00000000-0005-0000-0000-00001E000000}"/>
    <cellStyle name="20% - Énfasis3 5" xfId="81" xr:uid="{00000000-0005-0000-0000-00001F000000}"/>
    <cellStyle name="20% - Énfasis3 6" xfId="78" xr:uid="{00000000-0005-0000-0000-000020000000}"/>
    <cellStyle name="20% - Énfasis3 7" xfId="79" xr:uid="{00000000-0005-0000-0000-000021000000}"/>
    <cellStyle name="20% - Énfasis3 8" xfId="74" xr:uid="{00000000-0005-0000-0000-000022000000}"/>
    <cellStyle name="20% - Énfasis3 9" xfId="75" xr:uid="{00000000-0005-0000-0000-000023000000}"/>
    <cellStyle name="20% - Énfasis4 10" xfId="382" xr:uid="{00000000-0005-0000-0000-000024000000}"/>
    <cellStyle name="20% - Énfasis4 2" xfId="89" xr:uid="{00000000-0005-0000-0000-000025000000}"/>
    <cellStyle name="20% - Énfasis4 2 2" xfId="53" xr:uid="{00000000-0005-0000-0000-000026000000}"/>
    <cellStyle name="20% - Énfasis4 3" xfId="88" xr:uid="{00000000-0005-0000-0000-000027000000}"/>
    <cellStyle name="20% - Énfasis4 4" xfId="83" xr:uid="{00000000-0005-0000-0000-000028000000}"/>
    <cellStyle name="20% - Énfasis4 5" xfId="82" xr:uid="{00000000-0005-0000-0000-000029000000}"/>
    <cellStyle name="20% - Énfasis4 6" xfId="85" xr:uid="{00000000-0005-0000-0000-00002A000000}"/>
    <cellStyle name="20% - Énfasis4 7" xfId="84" xr:uid="{00000000-0005-0000-0000-00002B000000}"/>
    <cellStyle name="20% - Énfasis4 8" xfId="91" xr:uid="{00000000-0005-0000-0000-00002C000000}"/>
    <cellStyle name="20% - Énfasis4 9" xfId="90" xr:uid="{00000000-0005-0000-0000-00002D000000}"/>
    <cellStyle name="20% - Énfasis5 10" xfId="384" xr:uid="{00000000-0005-0000-0000-00002E000000}"/>
    <cellStyle name="20% - Énfasis5 2" xfId="215" xr:uid="{00000000-0005-0000-0000-00002F000000}"/>
    <cellStyle name="20% - Énfasis5 2 2" xfId="387" xr:uid="{00000000-0005-0000-0000-000030000000}"/>
    <cellStyle name="20% - Énfasis5 3" xfId="216" xr:uid="{00000000-0005-0000-0000-000031000000}"/>
    <cellStyle name="20% - Énfasis5 4" xfId="211" xr:uid="{00000000-0005-0000-0000-000032000000}"/>
    <cellStyle name="20% - Énfasis5 5" xfId="212" xr:uid="{00000000-0005-0000-0000-000033000000}"/>
    <cellStyle name="20% - Énfasis5 6" xfId="213" xr:uid="{00000000-0005-0000-0000-000034000000}"/>
    <cellStyle name="20% - Énfasis5 7" xfId="186" xr:uid="{00000000-0005-0000-0000-000035000000}"/>
    <cellStyle name="20% - Énfasis5 8" xfId="209" xr:uid="{00000000-0005-0000-0000-000036000000}"/>
    <cellStyle name="20% - Énfasis5 9" xfId="210" xr:uid="{00000000-0005-0000-0000-000037000000}"/>
    <cellStyle name="20% - Énfasis6 10" xfId="35" xr:uid="{00000000-0005-0000-0000-000038000000}"/>
    <cellStyle name="20% - Énfasis6 2" xfId="230" xr:uid="{00000000-0005-0000-0000-000039000000}"/>
    <cellStyle name="20% - Énfasis6 2 2" xfId="37" xr:uid="{00000000-0005-0000-0000-00003A000000}"/>
    <cellStyle name="20% - Énfasis6 3" xfId="229" xr:uid="{00000000-0005-0000-0000-00003B000000}"/>
    <cellStyle name="20% - Énfasis6 4" xfId="228" xr:uid="{00000000-0005-0000-0000-00003C000000}"/>
    <cellStyle name="20% - Énfasis6 5" xfId="227" xr:uid="{00000000-0005-0000-0000-00003D000000}"/>
    <cellStyle name="20% - Énfasis6 6" xfId="226" xr:uid="{00000000-0005-0000-0000-00003E000000}"/>
    <cellStyle name="20% - Énfasis6 7" xfId="225" xr:uid="{00000000-0005-0000-0000-00003F000000}"/>
    <cellStyle name="20% - Énfasis6 8" xfId="219" xr:uid="{00000000-0005-0000-0000-000040000000}"/>
    <cellStyle name="20% - Énfasis6 9" xfId="239" xr:uid="{00000000-0005-0000-0000-000041000000}"/>
    <cellStyle name="40% - Accent1" xfId="350" xr:uid="{00000000-0005-0000-0000-000042000000}"/>
    <cellStyle name="40% - Accent2" xfId="349" xr:uid="{00000000-0005-0000-0000-000043000000}"/>
    <cellStyle name="40% - Accent3" xfId="348" xr:uid="{00000000-0005-0000-0000-000044000000}"/>
    <cellStyle name="40% - Accent4" xfId="347" xr:uid="{00000000-0005-0000-0000-000045000000}"/>
    <cellStyle name="40% - Accent5" xfId="346" xr:uid="{00000000-0005-0000-0000-000046000000}"/>
    <cellStyle name="40% - Accent6" xfId="345" xr:uid="{00000000-0005-0000-0000-000047000000}"/>
    <cellStyle name="40% - Énfasis1 10" xfId="260" xr:uid="{00000000-0005-0000-0000-000048000000}"/>
    <cellStyle name="40% - Énfasis1 2" xfId="160" xr:uid="{00000000-0005-0000-0000-000049000000}"/>
    <cellStyle name="40% - Énfasis1 2 2" xfId="369" xr:uid="{00000000-0005-0000-0000-00004A000000}"/>
    <cellStyle name="40% - Énfasis1 3" xfId="161" xr:uid="{00000000-0005-0000-0000-00004B000000}"/>
    <cellStyle name="40% - Énfasis1 4" xfId="66" xr:uid="{00000000-0005-0000-0000-00004C000000}"/>
    <cellStyle name="40% - Énfasis1 5" xfId="67" xr:uid="{00000000-0005-0000-0000-00004D000000}"/>
    <cellStyle name="40% - Énfasis1 6" xfId="64" xr:uid="{00000000-0005-0000-0000-00004E000000}"/>
    <cellStyle name="40% - Énfasis1 7" xfId="65" xr:uid="{00000000-0005-0000-0000-00004F000000}"/>
    <cellStyle name="40% - Énfasis1 8" xfId="72" xr:uid="{00000000-0005-0000-0000-000050000000}"/>
    <cellStyle name="40% - Énfasis1 9" xfId="73" xr:uid="{00000000-0005-0000-0000-000051000000}"/>
    <cellStyle name="40% - Énfasis2 10" xfId="195" xr:uid="{00000000-0005-0000-0000-000052000000}"/>
    <cellStyle name="40% - Énfasis2 2" xfId="204" xr:uid="{00000000-0005-0000-0000-000053000000}"/>
    <cellStyle name="40% - Énfasis2 2 2" xfId="110" xr:uid="{00000000-0005-0000-0000-000054000000}"/>
    <cellStyle name="40% - Énfasis2 3" xfId="203" xr:uid="{00000000-0005-0000-0000-000055000000}"/>
    <cellStyle name="40% - Énfasis2 4" xfId="200" xr:uid="{00000000-0005-0000-0000-000056000000}"/>
    <cellStyle name="40% - Énfasis2 5" xfId="199" xr:uid="{00000000-0005-0000-0000-000057000000}"/>
    <cellStyle name="40% - Énfasis2 6" xfId="202" xr:uid="{00000000-0005-0000-0000-000058000000}"/>
    <cellStyle name="40% - Énfasis2 7" xfId="201" xr:uid="{00000000-0005-0000-0000-000059000000}"/>
    <cellStyle name="40% - Énfasis2 8" xfId="198" xr:uid="{00000000-0005-0000-0000-00005A000000}"/>
    <cellStyle name="40% - Énfasis2 9" xfId="197" xr:uid="{00000000-0005-0000-0000-00005B000000}"/>
    <cellStyle name="40% - Énfasis3 10" xfId="193" xr:uid="{00000000-0005-0000-0000-00005C000000}"/>
    <cellStyle name="40% - Énfasis3 2" xfId="355" xr:uid="{00000000-0005-0000-0000-00005D000000}"/>
    <cellStyle name="40% - Énfasis3 2 2" xfId="385" xr:uid="{00000000-0005-0000-0000-00005E000000}"/>
    <cellStyle name="40% - Énfasis3 3" xfId="356" xr:uid="{00000000-0005-0000-0000-00005F000000}"/>
    <cellStyle name="40% - Énfasis3 4" xfId="351" xr:uid="{00000000-0005-0000-0000-000060000000}"/>
    <cellStyle name="40% - Énfasis3 5" xfId="352" xr:uid="{00000000-0005-0000-0000-000061000000}"/>
    <cellStyle name="40% - Énfasis3 6" xfId="353" xr:uid="{00000000-0005-0000-0000-000062000000}"/>
    <cellStyle name="40% - Énfasis3 7" xfId="354" xr:uid="{00000000-0005-0000-0000-000063000000}"/>
    <cellStyle name="40% - Énfasis3 8" xfId="358" xr:uid="{00000000-0005-0000-0000-000064000000}"/>
    <cellStyle name="40% - Énfasis3 9" xfId="359" xr:uid="{00000000-0005-0000-0000-000065000000}"/>
    <cellStyle name="40% - Énfasis4 10" xfId="61" xr:uid="{00000000-0005-0000-0000-000066000000}"/>
    <cellStyle name="40% - Énfasis4 2" xfId="41" xr:uid="{00000000-0005-0000-0000-000067000000}"/>
    <cellStyle name="40% - Énfasis4 2 2" xfId="137" xr:uid="{00000000-0005-0000-0000-000068000000}"/>
    <cellStyle name="40% - Énfasis4 3" xfId="40" xr:uid="{00000000-0005-0000-0000-000069000000}"/>
    <cellStyle name="40% - Énfasis4 4" xfId="45" xr:uid="{00000000-0005-0000-0000-00006A000000}"/>
    <cellStyle name="40% - Énfasis4 5" xfId="44" xr:uid="{00000000-0005-0000-0000-00006B000000}"/>
    <cellStyle name="40% - Énfasis4 6" xfId="43" xr:uid="{00000000-0005-0000-0000-00006C000000}"/>
    <cellStyle name="40% - Énfasis4 7" xfId="42" xr:uid="{00000000-0005-0000-0000-00006D000000}"/>
    <cellStyle name="40% - Énfasis4 8" xfId="39" xr:uid="{00000000-0005-0000-0000-00006E000000}"/>
    <cellStyle name="40% - Énfasis4 9" xfId="338" xr:uid="{00000000-0005-0000-0000-00006F000000}"/>
    <cellStyle name="40% - Énfasis5 10" xfId="54" xr:uid="{00000000-0005-0000-0000-000070000000}"/>
    <cellStyle name="40% - Énfasis5 2" xfId="147" xr:uid="{00000000-0005-0000-0000-000071000000}"/>
    <cellStyle name="40% - Énfasis5 2 2" xfId="404" xr:uid="{00000000-0005-0000-0000-000072000000}"/>
    <cellStyle name="40% - Énfasis5 3" xfId="148" xr:uid="{00000000-0005-0000-0000-000073000000}"/>
    <cellStyle name="40% - Énfasis5 4" xfId="151" xr:uid="{00000000-0005-0000-0000-000074000000}"/>
    <cellStyle name="40% - Énfasis5 5" xfId="152" xr:uid="{00000000-0005-0000-0000-000075000000}"/>
    <cellStyle name="40% - Énfasis5 6" xfId="149" xr:uid="{00000000-0005-0000-0000-000076000000}"/>
    <cellStyle name="40% - Énfasis5 7" xfId="150" xr:uid="{00000000-0005-0000-0000-000077000000}"/>
    <cellStyle name="40% - Énfasis5 8" xfId="153" xr:uid="{00000000-0005-0000-0000-000078000000}"/>
    <cellStyle name="40% - Énfasis5 9" xfId="154" xr:uid="{00000000-0005-0000-0000-000079000000}"/>
    <cellStyle name="40% - Énfasis6 10" xfId="17" xr:uid="{00000000-0005-0000-0000-00007A000000}"/>
    <cellStyle name="40% - Énfasis6 2" xfId="300" xr:uid="{00000000-0005-0000-0000-00007B000000}"/>
    <cellStyle name="40% - Énfasis6 2 2" xfId="182" xr:uid="{00000000-0005-0000-0000-00007C000000}"/>
    <cellStyle name="40% - Énfasis6 3" xfId="299" xr:uid="{00000000-0005-0000-0000-00007D000000}"/>
    <cellStyle name="40% - Énfasis6 4" xfId="302" xr:uid="{00000000-0005-0000-0000-00007E000000}"/>
    <cellStyle name="40% - Énfasis6 5" xfId="301" xr:uid="{00000000-0005-0000-0000-00007F000000}"/>
    <cellStyle name="40% - Énfasis6 6" xfId="304" xr:uid="{00000000-0005-0000-0000-000080000000}"/>
    <cellStyle name="40% - Énfasis6 7" xfId="303" xr:uid="{00000000-0005-0000-0000-000081000000}"/>
    <cellStyle name="40% - Énfasis6 8" xfId="293" xr:uid="{00000000-0005-0000-0000-000082000000}"/>
    <cellStyle name="40% - Énfasis6 9" xfId="292" xr:uid="{00000000-0005-0000-0000-000083000000}"/>
    <cellStyle name="60% - Accent1" xfId="237" xr:uid="{00000000-0005-0000-0000-000084000000}"/>
    <cellStyle name="60% - Accent2" xfId="240" xr:uid="{00000000-0005-0000-0000-000085000000}"/>
    <cellStyle name="60% - Accent3" xfId="324" xr:uid="{00000000-0005-0000-0000-000086000000}"/>
    <cellStyle name="60% - Accent4" xfId="234" xr:uid="{00000000-0005-0000-0000-000087000000}"/>
    <cellStyle name="60% - Accent5" xfId="233" xr:uid="{00000000-0005-0000-0000-000088000000}"/>
    <cellStyle name="60% - Accent6" xfId="236" xr:uid="{00000000-0005-0000-0000-000089000000}"/>
    <cellStyle name="60% - Énfasis1 2" xfId="231" xr:uid="{00000000-0005-0000-0000-00008A000000}"/>
    <cellStyle name="60% - Énfasis1 3" xfId="232" xr:uid="{00000000-0005-0000-0000-00008B000000}"/>
    <cellStyle name="60% - Énfasis2 2" xfId="279" xr:uid="{00000000-0005-0000-0000-00008C000000}"/>
    <cellStyle name="60% - Énfasis2 3" xfId="278" xr:uid="{00000000-0005-0000-0000-00008D000000}"/>
    <cellStyle name="60% - Énfasis3 2" xfId="4" xr:uid="{00000000-0005-0000-0000-00008E000000}"/>
    <cellStyle name="60% - Énfasis3 3" xfId="5" xr:uid="{00000000-0005-0000-0000-00008F000000}"/>
    <cellStyle name="60% - Énfasis4 2" xfId="214" xr:uid="{00000000-0005-0000-0000-000090000000}"/>
    <cellStyle name="60% - Énfasis4 3" xfId="183" xr:uid="{00000000-0005-0000-0000-000091000000}"/>
    <cellStyle name="60% - Énfasis5 2" xfId="120" xr:uid="{00000000-0005-0000-0000-000092000000}"/>
    <cellStyle name="60% - Énfasis5 3" xfId="123" xr:uid="{00000000-0005-0000-0000-000093000000}"/>
    <cellStyle name="60% - Énfasis6 2" xfId="403" xr:uid="{00000000-0005-0000-0000-000094000000}"/>
    <cellStyle name="60% - Énfasis6 3" xfId="402" xr:uid="{00000000-0005-0000-0000-000095000000}"/>
    <cellStyle name="A3 297 x 420 mm" xfId="15" xr:uid="{00000000-0005-0000-0000-000096000000}"/>
    <cellStyle name="Accent1" xfId="6" xr:uid="{00000000-0005-0000-0000-000097000000}"/>
    <cellStyle name="Accent2" xfId="8" xr:uid="{00000000-0005-0000-0000-000098000000}"/>
    <cellStyle name="Accent3" xfId="7" xr:uid="{00000000-0005-0000-0000-000099000000}"/>
    <cellStyle name="Accent4" xfId="10" xr:uid="{00000000-0005-0000-0000-00009A000000}"/>
    <cellStyle name="Accent5" xfId="9" xr:uid="{00000000-0005-0000-0000-00009B000000}"/>
    <cellStyle name="Accent6" xfId="11" xr:uid="{00000000-0005-0000-0000-00009C000000}"/>
    <cellStyle name="Bad" xfId="92" xr:uid="{00000000-0005-0000-0000-00009D000000}"/>
    <cellStyle name="Buena 2" xfId="288" xr:uid="{00000000-0005-0000-0000-00009E000000}"/>
    <cellStyle name="Buena 3" xfId="159" xr:uid="{00000000-0005-0000-0000-00009F000000}"/>
    <cellStyle name="Calculation" xfId="97" xr:uid="{00000000-0005-0000-0000-0000A0000000}"/>
    <cellStyle name="Cálculo 2" xfId="55" xr:uid="{00000000-0005-0000-0000-0000A1000000}"/>
    <cellStyle name="Cálculo 3" xfId="56" xr:uid="{00000000-0005-0000-0000-0000A2000000}"/>
    <cellStyle name="Celda de comprobación 2" xfId="166" xr:uid="{00000000-0005-0000-0000-0000A3000000}"/>
    <cellStyle name="Celda de comprobación 3" xfId="165" xr:uid="{00000000-0005-0000-0000-0000A4000000}"/>
    <cellStyle name="Celda vinculada 2" xfId="310" xr:uid="{00000000-0005-0000-0000-0000A5000000}"/>
    <cellStyle name="Celda vinculada 3" xfId="309" xr:uid="{00000000-0005-0000-0000-0000A6000000}"/>
    <cellStyle name="Check Cell" xfId="205" xr:uid="{00000000-0005-0000-0000-0000A7000000}"/>
    <cellStyle name="Comma" xfId="68" xr:uid="{00000000-0005-0000-0000-0000A8000000}"/>
    <cellStyle name="Comma 2" xfId="386" xr:uid="{00000000-0005-0000-0000-0000A9000000}"/>
    <cellStyle name="Comma0" xfId="189" xr:uid="{00000000-0005-0000-0000-0000AA000000}"/>
    <cellStyle name="Comma0 2" xfId="265" xr:uid="{00000000-0005-0000-0000-0000AB000000}"/>
    <cellStyle name="Currency" xfId="133" xr:uid="{00000000-0005-0000-0000-0000AC000000}"/>
    <cellStyle name="Currency 2" xfId="174" xr:uid="{00000000-0005-0000-0000-0000AD000000}"/>
    <cellStyle name="Currency 3" xfId="173" xr:uid="{00000000-0005-0000-0000-0000AE000000}"/>
    <cellStyle name="Currency 4" xfId="178" xr:uid="{00000000-0005-0000-0000-0000AF000000}"/>
    <cellStyle name="Currency 5" xfId="177" xr:uid="{00000000-0005-0000-0000-0000B0000000}"/>
    <cellStyle name="Currency 6" xfId="380" xr:uid="{00000000-0005-0000-0000-0000B1000000}"/>
    <cellStyle name="Currency 7" xfId="377" xr:uid="{00000000-0005-0000-0000-0000B2000000}"/>
    <cellStyle name="Currency 8" xfId="360" xr:uid="{00000000-0005-0000-0000-0000B3000000}"/>
    <cellStyle name="Currency0" xfId="38" xr:uid="{00000000-0005-0000-0000-0000B4000000}"/>
    <cellStyle name="Currency0 2" xfId="357" xr:uid="{00000000-0005-0000-0000-0000B5000000}"/>
    <cellStyle name="Data" xfId="139" xr:uid="{00000000-0005-0000-0000-0000B6000000}"/>
    <cellStyle name="Date" xfId="138" xr:uid="{00000000-0005-0000-0000-0000B7000000}"/>
    <cellStyle name="Date 2" xfId="381" xr:uid="{00000000-0005-0000-0000-0000B8000000}"/>
    <cellStyle name="Encabezado 4 2" xfId="378" xr:uid="{00000000-0005-0000-0000-0000B9000000}"/>
    <cellStyle name="Encabezado 4 3" xfId="136" xr:uid="{00000000-0005-0000-0000-0000BA000000}"/>
    <cellStyle name="Énfasis1 2" xfId="388" xr:uid="{00000000-0005-0000-0000-0000BB000000}"/>
    <cellStyle name="Énfasis1 3" xfId="389" xr:uid="{00000000-0005-0000-0000-0000BC000000}"/>
    <cellStyle name="Énfasis2 2" xfId="71" xr:uid="{00000000-0005-0000-0000-0000BD000000}"/>
    <cellStyle name="Énfasis2 3" xfId="70" xr:uid="{00000000-0005-0000-0000-0000BE000000}"/>
    <cellStyle name="Énfasis3 2" xfId="184" xr:uid="{00000000-0005-0000-0000-0000BF000000}"/>
    <cellStyle name="Énfasis3 3" xfId="185" xr:uid="{00000000-0005-0000-0000-0000C0000000}"/>
    <cellStyle name="Énfasis4 2" xfId="122" xr:uid="{00000000-0005-0000-0000-0000C1000000}"/>
    <cellStyle name="Énfasis4 3" xfId="121" xr:uid="{00000000-0005-0000-0000-0000C2000000}"/>
    <cellStyle name="Énfasis5 2" xfId="261" xr:uid="{00000000-0005-0000-0000-0000C3000000}"/>
    <cellStyle name="Énfasis5 3" xfId="262" xr:uid="{00000000-0005-0000-0000-0000C4000000}"/>
    <cellStyle name="Énfasis6 2" xfId="414" xr:uid="{00000000-0005-0000-0000-0000C5000000}"/>
    <cellStyle name="Énfasis6 3" xfId="413" xr:uid="{00000000-0005-0000-0000-0000C6000000}"/>
    <cellStyle name="Entrada 2" xfId="223" xr:uid="{00000000-0005-0000-0000-0000C7000000}"/>
    <cellStyle name="Entrada 3" xfId="224" xr:uid="{00000000-0005-0000-0000-0000C8000000}"/>
    <cellStyle name="Estilo 1" xfId="181" xr:uid="{00000000-0005-0000-0000-0000C9000000}"/>
    <cellStyle name="Euro" xfId="12" xr:uid="{00000000-0005-0000-0000-0000CA000000}"/>
    <cellStyle name="Euro 2" xfId="296" xr:uid="{00000000-0005-0000-0000-0000CB000000}"/>
    <cellStyle name="Explanatory Text" xfId="134" xr:uid="{00000000-0005-0000-0000-0000CC000000}"/>
    <cellStyle name="Fixed" xfId="16" xr:uid="{00000000-0005-0000-0000-0000CD000000}"/>
    <cellStyle name="Fixed 2" xfId="23" xr:uid="{00000000-0005-0000-0000-0000CE000000}"/>
    <cellStyle name="Fixo" xfId="191" xr:uid="{00000000-0005-0000-0000-0000CF000000}"/>
    <cellStyle name="Good" xfId="208" xr:uid="{00000000-0005-0000-0000-0000D0000000}"/>
    <cellStyle name="Heading 1" xfId="400" xr:uid="{00000000-0005-0000-0000-0000D1000000}"/>
    <cellStyle name="Heading 1 2" xfId="58" xr:uid="{00000000-0005-0000-0000-0000D2000000}"/>
    <cellStyle name="Heading 2" xfId="399" xr:uid="{00000000-0005-0000-0000-0000D3000000}"/>
    <cellStyle name="Heading 2 2" xfId="46" xr:uid="{00000000-0005-0000-0000-0000D4000000}"/>
    <cellStyle name="Heading 3" xfId="398" xr:uid="{00000000-0005-0000-0000-0000D5000000}"/>
    <cellStyle name="Heading 4" xfId="401" xr:uid="{00000000-0005-0000-0000-0000D6000000}"/>
    <cellStyle name="Incorrecto 2" xfId="19" xr:uid="{00000000-0005-0000-0000-0000D7000000}"/>
    <cellStyle name="Incorrecto 3" xfId="20" xr:uid="{00000000-0005-0000-0000-0000D8000000}"/>
    <cellStyle name="Input" xfId="341" xr:uid="{00000000-0005-0000-0000-0000D9000000}"/>
    <cellStyle name="Linked Cell" xfId="290" xr:uid="{00000000-0005-0000-0000-0000DA000000}"/>
    <cellStyle name="Millares 10" xfId="371" xr:uid="{00000000-0005-0000-0000-0000DB000000}"/>
    <cellStyle name="Millares 10 2" xfId="130" xr:uid="{00000000-0005-0000-0000-0000DC000000}"/>
    <cellStyle name="Millares 11" xfId="370" xr:uid="{00000000-0005-0000-0000-0000DD000000}"/>
    <cellStyle name="Millares 11 2" xfId="263" xr:uid="{00000000-0005-0000-0000-0000DE000000}"/>
    <cellStyle name="Millares 11 3" xfId="264" xr:uid="{00000000-0005-0000-0000-0000DF000000}"/>
    <cellStyle name="Millares 12" xfId="373" xr:uid="{00000000-0005-0000-0000-0000E0000000}"/>
    <cellStyle name="Millares 13" xfId="372" xr:uid="{00000000-0005-0000-0000-0000E1000000}"/>
    <cellStyle name="Millares 14" xfId="375" xr:uid="{00000000-0005-0000-0000-0000E2000000}"/>
    <cellStyle name="Millares 2" xfId="172" xr:uid="{00000000-0005-0000-0000-0000E3000000}"/>
    <cellStyle name="Millares 2 2" xfId="393" xr:uid="{00000000-0005-0000-0000-0000E4000000}"/>
    <cellStyle name="Millares 2 2 2" xfId="307" xr:uid="{00000000-0005-0000-0000-0000E5000000}"/>
    <cellStyle name="Millares 2 2 3" xfId="306" xr:uid="{00000000-0005-0000-0000-0000E6000000}"/>
    <cellStyle name="Millares 2 3" xfId="106" xr:uid="{00000000-0005-0000-0000-0000E7000000}"/>
    <cellStyle name="Millares 2 3 2" xfId="22" xr:uid="{00000000-0005-0000-0000-0000E8000000}"/>
    <cellStyle name="Millares 2 4" xfId="108" xr:uid="{00000000-0005-0000-0000-0000E9000000}"/>
    <cellStyle name="Millares 2 5" xfId="107" xr:uid="{00000000-0005-0000-0000-0000EA000000}"/>
    <cellStyle name="Millares 3" xfId="171" xr:uid="{00000000-0005-0000-0000-0000EB000000}"/>
    <cellStyle name="Millares 3 2" xfId="247" xr:uid="{00000000-0005-0000-0000-0000EC000000}"/>
    <cellStyle name="Millares 3 2 2" xfId="162" xr:uid="{00000000-0005-0000-0000-0000ED000000}"/>
    <cellStyle name="Millares 3 2 3" xfId="163" xr:uid="{00000000-0005-0000-0000-0000EE000000}"/>
    <cellStyle name="Millares 3 3" xfId="248" xr:uid="{00000000-0005-0000-0000-0000EF000000}"/>
    <cellStyle name="Millares 3 3 2" xfId="60" xr:uid="{00000000-0005-0000-0000-0000F0000000}"/>
    <cellStyle name="Millares 3 4" xfId="249" xr:uid="{00000000-0005-0000-0000-0000F1000000}"/>
    <cellStyle name="Millares 3 5" xfId="250" xr:uid="{00000000-0005-0000-0000-0000F2000000}"/>
    <cellStyle name="Millares 4" xfId="168" xr:uid="{00000000-0005-0000-0000-0000F3000000}"/>
    <cellStyle name="Millares 4 2" xfId="397" xr:uid="{00000000-0005-0000-0000-0000F4000000}"/>
    <cellStyle name="Millares 4 2 2" xfId="69" xr:uid="{00000000-0005-0000-0000-0000F5000000}"/>
    <cellStyle name="Millares 4 3" xfId="396" xr:uid="{00000000-0005-0000-0000-0000F6000000}"/>
    <cellStyle name="Millares 4 3 2" xfId="206" xr:uid="{00000000-0005-0000-0000-0000F7000000}"/>
    <cellStyle name="Millares 4 4" xfId="395" xr:uid="{00000000-0005-0000-0000-0000F8000000}"/>
    <cellStyle name="Millares 5" xfId="167" xr:uid="{00000000-0005-0000-0000-0000F9000000}"/>
    <cellStyle name="Millares 5 2" xfId="86" xr:uid="{00000000-0005-0000-0000-0000FA000000}"/>
    <cellStyle name="Millares 5 2 2" xfId="394" xr:uid="{00000000-0005-0000-0000-0000FB000000}"/>
    <cellStyle name="Millares 5 3" xfId="87" xr:uid="{00000000-0005-0000-0000-0000FC000000}"/>
    <cellStyle name="Millares 5 4" xfId="251" xr:uid="{00000000-0005-0000-0000-0000FD000000}"/>
    <cellStyle name="Millares 6" xfId="170" xr:uid="{00000000-0005-0000-0000-0000FE000000}"/>
    <cellStyle name="Millares 6 2" xfId="218" xr:uid="{00000000-0005-0000-0000-0000FF000000}"/>
    <cellStyle name="Millares 7" xfId="169" xr:uid="{00000000-0005-0000-0000-000000010000}"/>
    <cellStyle name="Millares 8" xfId="176" xr:uid="{00000000-0005-0000-0000-000001010000}"/>
    <cellStyle name="Millares 8 2" xfId="50" xr:uid="{00000000-0005-0000-0000-000002010000}"/>
    <cellStyle name="Millares 9" xfId="175" xr:uid="{00000000-0005-0000-0000-000003010000}"/>
    <cellStyle name="Moeda [0]_Alimentador" xfId="190" xr:uid="{00000000-0005-0000-0000-000004010000}"/>
    <cellStyle name="Moeda_Alimentador" xfId="390" xr:uid="{00000000-0005-0000-0000-000005010000}"/>
    <cellStyle name="Moneda 10" xfId="274" xr:uid="{00000000-0005-0000-0000-000006010000}"/>
    <cellStyle name="Moneda 11" xfId="275" xr:uid="{00000000-0005-0000-0000-000007010000}"/>
    <cellStyle name="Moneda 11 2" xfId="305" xr:uid="{00000000-0005-0000-0000-000008010000}"/>
    <cellStyle name="Moneda 12" xfId="276" xr:uid="{00000000-0005-0000-0000-000009010000}"/>
    <cellStyle name="Moneda 2" xfId="57" xr:uid="{00000000-0005-0000-0000-00000A010000}"/>
    <cellStyle name="Moneda 2 2" xfId="13" xr:uid="{00000000-0005-0000-0000-00000B010000}"/>
    <cellStyle name="Moneda 2 2 2" xfId="277" xr:uid="{00000000-0005-0000-0000-00000C010000}"/>
    <cellStyle name="Moneda 2 3" xfId="14" xr:uid="{00000000-0005-0000-0000-00000D010000}"/>
    <cellStyle name="Moneda 3" xfId="308" xr:uid="{00000000-0005-0000-0000-00000E010000}"/>
    <cellStyle name="Moneda 3 2" xfId="282" xr:uid="{00000000-0005-0000-0000-00000F010000}"/>
    <cellStyle name="Moneda 3 2 2" xfId="18" xr:uid="{00000000-0005-0000-0000-000010010000}"/>
    <cellStyle name="Moneda 3 3" xfId="281" xr:uid="{00000000-0005-0000-0000-000011010000}"/>
    <cellStyle name="Moneda 3 3 2" xfId="140" xr:uid="{00000000-0005-0000-0000-000012010000}"/>
    <cellStyle name="Moneda 3 4" xfId="283" xr:uid="{00000000-0005-0000-0000-000013010000}"/>
    <cellStyle name="Moneda 4" xfId="333" xr:uid="{00000000-0005-0000-0000-000014010000}"/>
    <cellStyle name="Moneda 4 2" xfId="94" xr:uid="{00000000-0005-0000-0000-000015010000}"/>
    <cellStyle name="Moneda 4 2 2" xfId="109" xr:uid="{00000000-0005-0000-0000-000016010000}"/>
    <cellStyle name="Moneda 4 3" xfId="95" xr:uid="{00000000-0005-0000-0000-000017010000}"/>
    <cellStyle name="Moneda 4 4" xfId="93" xr:uid="{00000000-0005-0000-0000-000018010000}"/>
    <cellStyle name="Moneda 5" xfId="316" xr:uid="{00000000-0005-0000-0000-000019010000}"/>
    <cellStyle name="Moneda 5 2" xfId="411" xr:uid="{00000000-0005-0000-0000-00001A010000}"/>
    <cellStyle name="Moneda 5 2 2" xfId="342" xr:uid="{00000000-0005-0000-0000-00001B010000}"/>
    <cellStyle name="Moneda 5 3" xfId="410" xr:uid="{00000000-0005-0000-0000-00001C010000}"/>
    <cellStyle name="Moneda 5 4" xfId="405" xr:uid="{00000000-0005-0000-0000-00001D010000}"/>
    <cellStyle name="Moneda 6" xfId="331" xr:uid="{00000000-0005-0000-0000-00001E010000}"/>
    <cellStyle name="Moneda 7" xfId="312" xr:uid="{00000000-0005-0000-0000-00001F010000}"/>
    <cellStyle name="Moneda 8" xfId="286" xr:uid="{00000000-0005-0000-0000-000020010000}"/>
    <cellStyle name="Moneda 9" xfId="322" xr:uid="{00000000-0005-0000-0000-000021010000}"/>
    <cellStyle name="Neutral 2" xfId="287" xr:uid="{00000000-0005-0000-0000-000022010000}"/>
    <cellStyle name="Neutral 3" xfId="339" xr:uid="{00000000-0005-0000-0000-000023010000}"/>
    <cellStyle name="Normal" xfId="0" builtinId="0"/>
    <cellStyle name="Normal 10" xfId="320" xr:uid="{00000000-0005-0000-0000-000025010000}"/>
    <cellStyle name="Normal 11" xfId="319" xr:uid="{00000000-0005-0000-0000-000026010000}"/>
    <cellStyle name="Normal 12" xfId="289" xr:uid="{00000000-0005-0000-0000-000027010000}"/>
    <cellStyle name="Normal 13" xfId="321" xr:uid="{00000000-0005-0000-0000-000028010000}"/>
    <cellStyle name="Normal 14" xfId="291" xr:uid="{00000000-0005-0000-0000-000029010000}"/>
    <cellStyle name="Normal 15" xfId="323" xr:uid="{00000000-0005-0000-0000-00002A010000}"/>
    <cellStyle name="Normal 16" xfId="326" xr:uid="{00000000-0005-0000-0000-00002B010000}"/>
    <cellStyle name="Normal 17" xfId="325" xr:uid="{00000000-0005-0000-0000-00002C010000}"/>
    <cellStyle name="Normal 18" xfId="328" xr:uid="{00000000-0005-0000-0000-00002D010000}"/>
    <cellStyle name="Normal 19" xfId="164" xr:uid="{00000000-0005-0000-0000-00002E010000}"/>
    <cellStyle name="Normal 2" xfId="267" xr:uid="{00000000-0005-0000-0000-00002F010000}"/>
    <cellStyle name="Normal 2 2" xfId="255" xr:uid="{00000000-0005-0000-0000-000030010000}"/>
    <cellStyle name="Normal 2 2 2" xfId="245" xr:uid="{00000000-0005-0000-0000-000031010000}"/>
    <cellStyle name="Normal 2 2 2 2" xfId="132" xr:uid="{00000000-0005-0000-0000-000032010000}"/>
    <cellStyle name="Normal 2 2 3" xfId="244" xr:uid="{00000000-0005-0000-0000-000033010000}"/>
    <cellStyle name="Normal 2 2 3 2" xfId="270" xr:uid="{00000000-0005-0000-0000-000034010000}"/>
    <cellStyle name="Normal 2 2 4" xfId="242" xr:uid="{00000000-0005-0000-0000-000035010000}"/>
    <cellStyle name="Normal 2 2 5" xfId="241" xr:uid="{00000000-0005-0000-0000-000036010000}"/>
    <cellStyle name="Normal 2 2 6" xfId="243" xr:uid="{00000000-0005-0000-0000-000037010000}"/>
    <cellStyle name="Normal 2 2_CALCULO CC AGENTES" xfId="21" xr:uid="{00000000-0005-0000-0000-000038010000}"/>
    <cellStyle name="Normal 2 3" xfId="254" xr:uid="{00000000-0005-0000-0000-000039010000}"/>
    <cellStyle name="Normal 2 3 2" xfId="391" xr:uid="{00000000-0005-0000-0000-00003A010000}"/>
    <cellStyle name="Normal 2 3 3" xfId="392" xr:uid="{00000000-0005-0000-0000-00003B010000}"/>
    <cellStyle name="Normal 2 4" xfId="257" xr:uid="{00000000-0005-0000-0000-00003C010000}"/>
    <cellStyle name="Normal 2 4 2" xfId="335" xr:uid="{00000000-0005-0000-0000-00003D010000}"/>
    <cellStyle name="Normal 2 5" xfId="256" xr:uid="{00000000-0005-0000-0000-00003E010000}"/>
    <cellStyle name="Normal 2 5 2" xfId="36" xr:uid="{00000000-0005-0000-0000-00003F010000}"/>
    <cellStyle name="Normal 2 6" xfId="259" xr:uid="{00000000-0005-0000-0000-000040010000}"/>
    <cellStyle name="Normal 2 7" xfId="258" xr:uid="{00000000-0005-0000-0000-000041010000}"/>
    <cellStyle name="Normal 2 8" xfId="253" xr:uid="{00000000-0005-0000-0000-000042010000}"/>
    <cellStyle name="Normal 2 9" xfId="252" xr:uid="{00000000-0005-0000-0000-000043010000}"/>
    <cellStyle name="Normal 2_CALCULO CC AGENTES" xfId="34" xr:uid="{00000000-0005-0000-0000-000044010000}"/>
    <cellStyle name="Normal 20" xfId="313" xr:uid="{00000000-0005-0000-0000-000045010000}"/>
    <cellStyle name="Normal 21" xfId="113" xr:uid="{00000000-0005-0000-0000-000046010000}"/>
    <cellStyle name="Normal 22" xfId="235" xr:uid="{00000000-0005-0000-0000-000047010000}"/>
    <cellStyle name="Normal 23" xfId="317" xr:uid="{00000000-0005-0000-0000-000048010000}"/>
    <cellStyle name="Normal 24" xfId="318" xr:uid="{00000000-0005-0000-0000-000049010000}"/>
    <cellStyle name="Normal 25" xfId="238" xr:uid="{00000000-0005-0000-0000-00004A010000}"/>
    <cellStyle name="Normal 26" xfId="144" xr:uid="{00000000-0005-0000-0000-00004B010000}"/>
    <cellStyle name="Normal 27" xfId="146" xr:uid="{00000000-0005-0000-0000-00004C010000}"/>
    <cellStyle name="Normal 28" xfId="59" xr:uid="{00000000-0005-0000-0000-00004D010000}"/>
    <cellStyle name="Normal 29" xfId="62" xr:uid="{00000000-0005-0000-0000-00004E010000}"/>
    <cellStyle name="Normal 3" xfId="266" xr:uid="{00000000-0005-0000-0000-00004F010000}"/>
    <cellStyle name="Normal 3 2" xfId="406" xr:uid="{00000000-0005-0000-0000-000050010000}"/>
    <cellStyle name="Normal 3 2 2" xfId="118" xr:uid="{00000000-0005-0000-0000-000051010000}"/>
    <cellStyle name="Normal 3 3" xfId="407" xr:uid="{00000000-0005-0000-0000-000052010000}"/>
    <cellStyle name="Normal 3 3 2" xfId="31" xr:uid="{00000000-0005-0000-0000-000053010000}"/>
    <cellStyle name="Normal 3 4" xfId="408" xr:uid="{00000000-0005-0000-0000-000054010000}"/>
    <cellStyle name="Normal 3_CALCULO CC AGENTES" xfId="96" xr:uid="{00000000-0005-0000-0000-000055010000}"/>
    <cellStyle name="Normal 30" xfId="127" xr:uid="{00000000-0005-0000-0000-000056010000}"/>
    <cellStyle name="Normal 31" xfId="126" xr:uid="{00000000-0005-0000-0000-000057010000}"/>
    <cellStyle name="Normal 32" xfId="125" xr:uid="{00000000-0005-0000-0000-000058010000}"/>
    <cellStyle name="Normal 33" xfId="124" xr:uid="{00000000-0005-0000-0000-000059010000}"/>
    <cellStyle name="Normal 4" xfId="269" xr:uid="{00000000-0005-0000-0000-00005A010000}"/>
    <cellStyle name="Normal 4 2" xfId="30" xr:uid="{00000000-0005-0000-0000-00005B010000}"/>
    <cellStyle name="Normal 4 2 2" xfId="217" xr:uid="{00000000-0005-0000-0000-00005C010000}"/>
    <cellStyle name="Normal 4 3" xfId="29" xr:uid="{00000000-0005-0000-0000-00005D010000}"/>
    <cellStyle name="Normal 4 4" xfId="28" xr:uid="{00000000-0005-0000-0000-00005E010000}"/>
    <cellStyle name="Normal 5" xfId="268" xr:uid="{00000000-0005-0000-0000-00005F010000}"/>
    <cellStyle name="Normal 5 2" xfId="116" xr:uid="{00000000-0005-0000-0000-000060010000}"/>
    <cellStyle name="Normal 5 2 2" xfId="285" xr:uid="{00000000-0005-0000-0000-000061010000}"/>
    <cellStyle name="Normal 5 3" xfId="117" xr:uid="{00000000-0005-0000-0000-000062010000}"/>
    <cellStyle name="Normal 6" xfId="271" xr:uid="{00000000-0005-0000-0000-000063010000}"/>
    <cellStyle name="Normal 6 2" xfId="158" xr:uid="{00000000-0005-0000-0000-000064010000}"/>
    <cellStyle name="Normal 6 2 2" xfId="145" xr:uid="{00000000-0005-0000-0000-000065010000}"/>
    <cellStyle name="Normal 6 3" xfId="157" xr:uid="{00000000-0005-0000-0000-000066010000}"/>
    <cellStyle name="Normal 7" xfId="33" xr:uid="{00000000-0005-0000-0000-000067010000}"/>
    <cellStyle name="Normal 7 2" xfId="314" xr:uid="{00000000-0005-0000-0000-000068010000}"/>
    <cellStyle name="Normal 8" xfId="273" xr:uid="{00000000-0005-0000-0000-000069010000}"/>
    <cellStyle name="Normal 9" xfId="272" xr:uid="{00000000-0005-0000-0000-00006A010000}"/>
    <cellStyle name="Notas 10" xfId="26" xr:uid="{00000000-0005-0000-0000-00006B010000}"/>
    <cellStyle name="Notas 11" xfId="27" xr:uid="{00000000-0005-0000-0000-00006C010000}"/>
    <cellStyle name="Notas 12" xfId="24" xr:uid="{00000000-0005-0000-0000-00006D010000}"/>
    <cellStyle name="Notas 13" xfId="25" xr:uid="{00000000-0005-0000-0000-00006E010000}"/>
    <cellStyle name="Notas 2" xfId="63" xr:uid="{00000000-0005-0000-0000-00006F010000}"/>
    <cellStyle name="Notas 2 2" xfId="1" xr:uid="{00000000-0005-0000-0000-000070010000}"/>
    <cellStyle name="Notas 2 2 2" xfId="32" xr:uid="{00000000-0005-0000-0000-000071010000}"/>
    <cellStyle name="Notas 2 3" xfId="2" xr:uid="{00000000-0005-0000-0000-000072010000}"/>
    <cellStyle name="Notas 2 3 2" xfId="142" xr:uid="{00000000-0005-0000-0000-000073010000}"/>
    <cellStyle name="Notas 2 3 3" xfId="141" xr:uid="{00000000-0005-0000-0000-000074010000}"/>
    <cellStyle name="Notas 2 4" xfId="3" xr:uid="{00000000-0005-0000-0000-000075010000}"/>
    <cellStyle name="Notas 3" xfId="196" xr:uid="{00000000-0005-0000-0000-000076010000}"/>
    <cellStyle name="Notas 3 2" xfId="105" xr:uid="{00000000-0005-0000-0000-000077010000}"/>
    <cellStyle name="Notas 3 3" xfId="104" xr:uid="{00000000-0005-0000-0000-000078010000}"/>
    <cellStyle name="Notas 4" xfId="297" xr:uid="{00000000-0005-0000-0000-000079010000}"/>
    <cellStyle name="Notas 5" xfId="298" xr:uid="{00000000-0005-0000-0000-00007A010000}"/>
    <cellStyle name="Notas 6" xfId="192" xr:uid="{00000000-0005-0000-0000-00007B010000}"/>
    <cellStyle name="Notas 7" xfId="194" xr:uid="{00000000-0005-0000-0000-00007C010000}"/>
    <cellStyle name="Notas 8" xfId="294" xr:uid="{00000000-0005-0000-0000-00007D010000}"/>
    <cellStyle name="Notas 9" xfId="295" xr:uid="{00000000-0005-0000-0000-00007E010000}"/>
    <cellStyle name="Note" xfId="383" xr:uid="{00000000-0005-0000-0000-00007F010000}"/>
    <cellStyle name="Output" xfId="412" xr:uid="{00000000-0005-0000-0000-000080010000}"/>
    <cellStyle name="Percent" xfId="103" xr:uid="{00000000-0005-0000-0000-000081010000}"/>
    <cellStyle name="Percent 2" xfId="143" xr:uid="{00000000-0005-0000-0000-000082010000}"/>
    <cellStyle name="Percentual" xfId="47" xr:uid="{00000000-0005-0000-0000-000083010000}"/>
    <cellStyle name="Ponto" xfId="98" xr:uid="{00000000-0005-0000-0000-000084010000}"/>
    <cellStyle name="Porcentual 2" xfId="188" xr:uid="{00000000-0005-0000-0000-000085010000}"/>
    <cellStyle name="Porcentual 2 2" xfId="222" xr:uid="{00000000-0005-0000-0000-000086010000}"/>
    <cellStyle name="Porcentual 2 3" xfId="221" xr:uid="{00000000-0005-0000-0000-000087010000}"/>
    <cellStyle name="Porcentual 2 4" xfId="220" xr:uid="{00000000-0005-0000-0000-000088010000}"/>
    <cellStyle name="Porcentual 3" xfId="187" xr:uid="{00000000-0005-0000-0000-000089010000}"/>
    <cellStyle name="Salida 2" xfId="48" xr:uid="{00000000-0005-0000-0000-00008A010000}"/>
    <cellStyle name="Salida 3" xfId="49" xr:uid="{00000000-0005-0000-0000-00008B010000}"/>
    <cellStyle name="Separador de milhares_Comercializacao" xfId="284" xr:uid="{00000000-0005-0000-0000-00008C010000}"/>
    <cellStyle name="Texto de advertencia 2" xfId="129" xr:uid="{00000000-0005-0000-0000-00008D010000}"/>
    <cellStyle name="Texto de advertencia 3" xfId="128" xr:uid="{00000000-0005-0000-0000-00008E010000}"/>
    <cellStyle name="Texto explicativo 2" xfId="102" xr:uid="{00000000-0005-0000-0000-00008F010000}"/>
    <cellStyle name="Texto explicativo 3" xfId="101" xr:uid="{00000000-0005-0000-0000-000090010000}"/>
    <cellStyle name="Title" xfId="415" xr:uid="{00000000-0005-0000-0000-000091010000}"/>
    <cellStyle name="Título 1 2" xfId="51" xr:uid="{00000000-0005-0000-0000-000092010000}"/>
    <cellStyle name="Título 1 3" xfId="52" xr:uid="{00000000-0005-0000-0000-000093010000}"/>
    <cellStyle name="Título 2 2" xfId="180" xr:uid="{00000000-0005-0000-0000-000094010000}"/>
    <cellStyle name="Título 2 3" xfId="179" xr:uid="{00000000-0005-0000-0000-000095010000}"/>
    <cellStyle name="Título 3 2" xfId="336" xr:uid="{00000000-0005-0000-0000-000096010000}"/>
    <cellStyle name="Título 3 3" xfId="337" xr:uid="{00000000-0005-0000-0000-000097010000}"/>
    <cellStyle name="Título 4" xfId="100" xr:uid="{00000000-0005-0000-0000-000098010000}"/>
    <cellStyle name="Título 5" xfId="99" xr:uid="{00000000-0005-0000-0000-000099010000}"/>
    <cellStyle name="Titulo1" xfId="156" xr:uid="{00000000-0005-0000-0000-00009A010000}"/>
    <cellStyle name="Titulo2" xfId="155" xr:uid="{00000000-0005-0000-0000-00009B010000}"/>
    <cellStyle name="Total 2" xfId="112" xr:uid="{00000000-0005-0000-0000-00009C010000}"/>
    <cellStyle name="Total 3" xfId="111" xr:uid="{00000000-0005-0000-0000-00009D010000}"/>
    <cellStyle name="Total 4" xfId="114" xr:uid="{00000000-0005-0000-0000-00009E010000}"/>
    <cellStyle name="Warning Text" xfId="246" xr:uid="{00000000-0005-0000-0000-00009F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U723"/>
  <sheetViews>
    <sheetView showGridLines="0" tabSelected="1" zoomScale="90" zoomScaleNormal="90" workbookViewId="0">
      <pane ySplit="9" topLeftCell="A10" activePane="bottomLeft" state="frozen"/>
      <selection pane="bottomLeft" activeCell="A9" sqref="A9"/>
    </sheetView>
  </sheetViews>
  <sheetFormatPr baseColWidth="10" defaultColWidth="11.42578125" defaultRowHeight="12.75" x14ac:dyDescent="0.2"/>
  <cols>
    <col min="1" max="1" width="8.7109375" style="19" customWidth="1"/>
    <col min="2" max="2" width="15.28515625" style="20" customWidth="1"/>
    <col min="3" max="3" width="41.85546875" style="20" customWidth="1"/>
    <col min="4" max="4" width="19.28515625" style="22" customWidth="1"/>
    <col min="5" max="5" width="16.85546875" style="22" bestFit="1" customWidth="1"/>
    <col min="6" max="6" width="13.42578125" style="20" customWidth="1"/>
    <col min="7" max="7" width="12.140625" style="20" customWidth="1"/>
    <col min="8" max="8" width="15.28515625" style="20" customWidth="1"/>
    <col min="9" max="9" width="51.140625" style="20" bestFit="1" customWidth="1"/>
    <col min="10" max="10" width="19.28515625" style="22" customWidth="1"/>
    <col min="11" max="11" width="20.5703125" style="22" customWidth="1"/>
    <col min="12" max="12" width="18" style="20" customWidth="1"/>
    <col min="13" max="13" width="20.140625" bestFit="1" customWidth="1"/>
    <col min="14" max="14" width="12.7109375" style="20" bestFit="1" customWidth="1"/>
    <col min="15" max="15" width="12.7109375" style="20" customWidth="1"/>
    <col min="16" max="16" width="15" style="20" customWidth="1"/>
    <col min="17" max="17" width="12.7109375" style="20" customWidth="1"/>
    <col min="18" max="18" width="12.7109375" bestFit="1" customWidth="1"/>
    <col min="19" max="19" width="14.28515625" customWidth="1"/>
    <col min="20" max="26" width="12.7109375" bestFit="1" customWidth="1"/>
  </cols>
  <sheetData>
    <row r="1" spans="1:21" ht="27" customHeight="1" thickBot="1" x14ac:dyDescent="0.45">
      <c r="A1" s="122" t="s">
        <v>737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21" ht="45.75" customHeight="1" x14ac:dyDescent="0.3">
      <c r="A2" s="125" t="s">
        <v>726</v>
      </c>
      <c r="B2" s="126"/>
      <c r="C2" s="126"/>
      <c r="D2" s="126"/>
      <c r="E2" s="127"/>
      <c r="G2" s="125" t="s">
        <v>727</v>
      </c>
      <c r="H2" s="126"/>
      <c r="I2" s="126"/>
      <c r="J2" s="126"/>
      <c r="K2" s="127"/>
    </row>
    <row r="3" spans="1:21" x14ac:dyDescent="0.2">
      <c r="A3" s="6"/>
      <c r="B3" s="7"/>
      <c r="C3" s="7"/>
      <c r="D3" s="12"/>
      <c r="E3" s="14"/>
      <c r="G3" s="1"/>
      <c r="K3" s="21"/>
    </row>
    <row r="4" spans="1:21" ht="15" customHeight="1" x14ac:dyDescent="0.25">
      <c r="A4" s="30"/>
      <c r="B4" s="67" t="s">
        <v>10</v>
      </c>
      <c r="C4" s="8">
        <v>3092478</v>
      </c>
      <c r="D4" s="29"/>
      <c r="E4" s="31"/>
      <c r="F4" s="2"/>
      <c r="G4" s="6"/>
      <c r="H4" s="67" t="s">
        <v>11</v>
      </c>
      <c r="I4" s="8">
        <v>7810034</v>
      </c>
      <c r="J4" s="29"/>
      <c r="K4" s="31"/>
    </row>
    <row r="5" spans="1:21" x14ac:dyDescent="0.2">
      <c r="A5" s="6"/>
      <c r="B5" s="7"/>
      <c r="C5" s="7"/>
      <c r="D5" s="12"/>
      <c r="E5" s="14"/>
      <c r="G5" s="1"/>
      <c r="K5" s="21"/>
    </row>
    <row r="6" spans="1:21" ht="18" customHeight="1" x14ac:dyDescent="0.25">
      <c r="A6" s="6"/>
      <c r="B6" s="67" t="s">
        <v>12</v>
      </c>
      <c r="C6" s="9">
        <v>257706.5</v>
      </c>
      <c r="D6" s="12"/>
      <c r="E6" s="14"/>
      <c r="G6" s="1"/>
      <c r="H6" s="67" t="s">
        <v>13</v>
      </c>
      <c r="I6" s="66">
        <v>650836.16666666698</v>
      </c>
      <c r="K6" s="21"/>
    </row>
    <row r="7" spans="1:21" x14ac:dyDescent="0.2">
      <c r="A7" s="6"/>
      <c r="B7" s="67"/>
      <c r="C7" s="12"/>
      <c r="D7" s="12"/>
      <c r="E7" s="14"/>
      <c r="G7" s="1"/>
      <c r="H7" s="67"/>
      <c r="I7" s="22"/>
      <c r="K7" s="21"/>
    </row>
    <row r="8" spans="1:21" ht="13.5" customHeight="1" thickBot="1" x14ac:dyDescent="0.25">
      <c r="A8" s="32"/>
      <c r="B8" s="33"/>
      <c r="C8" s="33"/>
      <c r="D8" s="34"/>
      <c r="E8" s="35"/>
      <c r="G8" s="3"/>
      <c r="H8" s="4"/>
      <c r="I8" s="4"/>
      <c r="J8" s="13"/>
      <c r="K8" s="15"/>
    </row>
    <row r="9" spans="1:21" ht="48.75" customHeight="1" thickBot="1" x14ac:dyDescent="0.25">
      <c r="A9" s="58" t="s">
        <v>14</v>
      </c>
      <c r="B9" s="59" t="s">
        <v>0</v>
      </c>
      <c r="C9" s="60" t="s">
        <v>15</v>
      </c>
      <c r="D9" s="61" t="s">
        <v>16</v>
      </c>
      <c r="E9" s="61" t="s">
        <v>17</v>
      </c>
      <c r="F9" s="5"/>
      <c r="G9" s="62" t="s">
        <v>14</v>
      </c>
      <c r="H9" s="63" t="s">
        <v>0</v>
      </c>
      <c r="I9" s="64" t="s">
        <v>15</v>
      </c>
      <c r="J9" s="65" t="s">
        <v>16</v>
      </c>
      <c r="K9" s="65" t="s">
        <v>18</v>
      </c>
    </row>
    <row r="10" spans="1:21" ht="15.75" customHeight="1" thickBot="1" x14ac:dyDescent="0.3">
      <c r="A10" s="45"/>
      <c r="B10" s="50"/>
      <c r="C10" s="46"/>
      <c r="D10" s="47"/>
      <c r="E10" s="48"/>
      <c r="F10" s="5"/>
      <c r="G10" s="45"/>
      <c r="H10" s="50"/>
      <c r="I10" s="46"/>
      <c r="J10" s="47"/>
      <c r="K10" s="48"/>
      <c r="M10" s="92"/>
      <c r="N10" s="92"/>
      <c r="O10" s="92"/>
      <c r="P10" s="92"/>
      <c r="Q10" s="92"/>
      <c r="R10" s="92"/>
      <c r="S10" s="92"/>
      <c r="T10" s="92"/>
    </row>
    <row r="11" spans="1:21" ht="12.75" customHeight="1" x14ac:dyDescent="0.2">
      <c r="A11" s="24">
        <v>1</v>
      </c>
      <c r="B11" s="26" t="s">
        <v>19</v>
      </c>
      <c r="C11" s="36" t="s">
        <v>20</v>
      </c>
      <c r="D11" s="38">
        <v>72119.345100000006</v>
      </c>
      <c r="E11" s="49">
        <v>4782</v>
      </c>
      <c r="F11" s="10"/>
      <c r="G11" s="23">
        <v>1</v>
      </c>
      <c r="H11" s="26" t="s">
        <v>19</v>
      </c>
      <c r="I11" s="27" t="s">
        <v>20</v>
      </c>
      <c r="J11" s="41">
        <v>72119.345100000006</v>
      </c>
      <c r="K11" s="43">
        <v>12076.92</v>
      </c>
      <c r="L11" s="16"/>
      <c r="M11" s="93"/>
      <c r="N11" s="94"/>
      <c r="O11" s="94"/>
      <c r="P11" s="94"/>
      <c r="Q11" s="94"/>
      <c r="R11" s="95"/>
      <c r="S11" s="95" t="b">
        <f>M11=J11</f>
        <v>0</v>
      </c>
      <c r="T11" s="95" t="b">
        <f>N11=K11</f>
        <v>0</v>
      </c>
      <c r="U11" t="b">
        <f>+O11=E11</f>
        <v>0</v>
      </c>
    </row>
    <row r="12" spans="1:21" ht="12.75" customHeight="1" x14ac:dyDescent="0.2">
      <c r="A12" s="11">
        <v>2</v>
      </c>
      <c r="B12" s="90" t="s">
        <v>19</v>
      </c>
      <c r="C12" s="37" t="s">
        <v>21</v>
      </c>
      <c r="D12" s="39">
        <v>314422.31569999998</v>
      </c>
      <c r="E12" s="40">
        <v>20848.34</v>
      </c>
      <c r="F12" s="10"/>
      <c r="G12" s="17">
        <v>2</v>
      </c>
      <c r="H12" s="90" t="s">
        <v>19</v>
      </c>
      <c r="I12" s="25" t="s">
        <v>21</v>
      </c>
      <c r="J12" s="42">
        <v>314422.31569999998</v>
      </c>
      <c r="K12" s="44">
        <v>52652.36</v>
      </c>
      <c r="L12" s="16"/>
      <c r="M12" s="93"/>
      <c r="N12" s="94"/>
      <c r="O12" s="94"/>
      <c r="P12" s="94"/>
      <c r="Q12" s="94"/>
      <c r="R12" s="95"/>
      <c r="S12" s="95" t="b">
        <f t="shared" ref="S12:S79" si="0">M12=J12</f>
        <v>0</v>
      </c>
      <c r="T12" s="95" t="b">
        <f t="shared" ref="T12:T79" si="1">N12=K12</f>
        <v>0</v>
      </c>
      <c r="U12" t="b">
        <f t="shared" ref="U12:U79" si="2">+O12=E12</f>
        <v>0</v>
      </c>
    </row>
    <row r="13" spans="1:21" ht="12.75" customHeight="1" x14ac:dyDescent="0.2">
      <c r="A13" s="68">
        <v>3</v>
      </c>
      <c r="B13" s="90" t="s">
        <v>19</v>
      </c>
      <c r="C13" s="69" t="s">
        <v>22</v>
      </c>
      <c r="D13" s="70">
        <v>253197.25289999999</v>
      </c>
      <c r="E13" s="71">
        <v>16788.7</v>
      </c>
      <c r="F13" s="72"/>
      <c r="G13" s="73">
        <v>3</v>
      </c>
      <c r="H13" s="90" t="s">
        <v>19</v>
      </c>
      <c r="I13" s="74" t="s">
        <v>22</v>
      </c>
      <c r="J13" s="75">
        <v>253197.25289999999</v>
      </c>
      <c r="K13" s="76">
        <v>42399.77</v>
      </c>
      <c r="M13" s="93"/>
      <c r="N13" s="94"/>
      <c r="O13" s="94"/>
      <c r="P13" s="94"/>
      <c r="Q13" s="94"/>
      <c r="R13" s="95"/>
      <c r="S13" s="95" t="b">
        <f t="shared" si="0"/>
        <v>0</v>
      </c>
      <c r="T13" s="95" t="b">
        <f t="shared" si="1"/>
        <v>0</v>
      </c>
      <c r="U13" t="b">
        <f t="shared" si="2"/>
        <v>0</v>
      </c>
    </row>
    <row r="14" spans="1:21" ht="12.75" customHeight="1" x14ac:dyDescent="0.2">
      <c r="A14" s="68">
        <v>4</v>
      </c>
      <c r="B14" s="90" t="s">
        <v>19</v>
      </c>
      <c r="C14" s="69" t="s">
        <v>23</v>
      </c>
      <c r="D14" s="70">
        <v>61.099499999999999</v>
      </c>
      <c r="E14" s="71">
        <v>4.05</v>
      </c>
      <c r="F14" s="72"/>
      <c r="G14" s="73">
        <v>4</v>
      </c>
      <c r="H14" s="90" t="s">
        <v>19</v>
      </c>
      <c r="I14" s="74" t="s">
        <v>23</v>
      </c>
      <c r="J14" s="75">
        <v>61.099499999999999</v>
      </c>
      <c r="K14" s="76">
        <v>10.23</v>
      </c>
      <c r="M14" s="93"/>
      <c r="N14" s="94"/>
      <c r="O14" s="94"/>
      <c r="P14" s="94"/>
      <c r="Q14" s="94"/>
      <c r="R14" s="95"/>
      <c r="S14" s="95" t="b">
        <f t="shared" si="0"/>
        <v>0</v>
      </c>
      <c r="T14" s="95" t="b">
        <f t="shared" si="1"/>
        <v>0</v>
      </c>
      <c r="U14" t="b">
        <f t="shared" si="2"/>
        <v>0</v>
      </c>
    </row>
    <row r="15" spans="1:21" ht="12.75" customHeight="1" x14ac:dyDescent="0.2">
      <c r="A15" s="68">
        <v>5</v>
      </c>
      <c r="B15" s="90" t="s">
        <v>19</v>
      </c>
      <c r="C15" s="69" t="s">
        <v>24</v>
      </c>
      <c r="D15" s="70">
        <v>151.64420000000001</v>
      </c>
      <c r="E15" s="71">
        <v>10.06</v>
      </c>
      <c r="F15" s="72"/>
      <c r="G15" s="73">
        <v>5</v>
      </c>
      <c r="H15" s="90" t="s">
        <v>19</v>
      </c>
      <c r="I15" s="74" t="s">
        <v>24</v>
      </c>
      <c r="J15" s="75">
        <v>151.64420000000001</v>
      </c>
      <c r="K15" s="76">
        <v>25.39</v>
      </c>
      <c r="M15" s="93"/>
      <c r="N15" s="94"/>
      <c r="O15" s="94"/>
      <c r="P15" s="94"/>
      <c r="Q15" s="94"/>
      <c r="R15" s="95"/>
      <c r="S15" s="95" t="b">
        <f t="shared" si="0"/>
        <v>0</v>
      </c>
      <c r="T15" s="95" t="b">
        <f t="shared" si="1"/>
        <v>0</v>
      </c>
      <c r="U15" t="b">
        <f t="shared" si="2"/>
        <v>0</v>
      </c>
    </row>
    <row r="16" spans="1:21" ht="12.75" customHeight="1" x14ac:dyDescent="0.2">
      <c r="A16" s="68">
        <v>6</v>
      </c>
      <c r="B16" s="90" t="s">
        <v>19</v>
      </c>
      <c r="C16" s="69" t="s">
        <v>25</v>
      </c>
      <c r="D16" s="70">
        <v>45.394500000000001</v>
      </c>
      <c r="E16" s="71">
        <v>3.01</v>
      </c>
      <c r="F16" s="72"/>
      <c r="G16" s="73">
        <v>6</v>
      </c>
      <c r="H16" s="90" t="s">
        <v>19</v>
      </c>
      <c r="I16" s="74" t="s">
        <v>25</v>
      </c>
      <c r="J16" s="75">
        <v>45.394500000000001</v>
      </c>
      <c r="K16" s="76">
        <v>7.6</v>
      </c>
      <c r="M16" s="93"/>
      <c r="N16" s="94"/>
      <c r="O16" s="94"/>
      <c r="P16" s="94"/>
      <c r="Q16" s="94"/>
      <c r="R16" s="95"/>
      <c r="S16" s="95" t="b">
        <f t="shared" si="0"/>
        <v>0</v>
      </c>
      <c r="T16" s="95" t="b">
        <f t="shared" si="1"/>
        <v>0</v>
      </c>
      <c r="U16" t="b">
        <f t="shared" si="2"/>
        <v>0</v>
      </c>
    </row>
    <row r="17" spans="1:21" ht="12.75" customHeight="1" x14ac:dyDescent="0.2">
      <c r="A17" s="68">
        <v>7</v>
      </c>
      <c r="B17" s="90" t="s">
        <v>19</v>
      </c>
      <c r="C17" s="69" t="s">
        <v>26</v>
      </c>
      <c r="D17" s="70">
        <v>8.7881</v>
      </c>
      <c r="E17" s="71">
        <v>0.57999999999999996</v>
      </c>
      <c r="F17" s="72"/>
      <c r="G17" s="73">
        <v>7</v>
      </c>
      <c r="H17" s="90" t="s">
        <v>19</v>
      </c>
      <c r="I17" s="74" t="s">
        <v>26</v>
      </c>
      <c r="J17" s="75">
        <v>8.7881</v>
      </c>
      <c r="K17" s="76">
        <v>1.47</v>
      </c>
      <c r="M17" s="93"/>
      <c r="N17" s="94"/>
      <c r="O17" s="94"/>
      <c r="P17" s="94"/>
      <c r="Q17" s="94"/>
      <c r="R17" s="95"/>
      <c r="S17" s="95" t="b">
        <f t="shared" si="0"/>
        <v>0</v>
      </c>
      <c r="T17" s="95" t="b">
        <f t="shared" si="1"/>
        <v>0</v>
      </c>
      <c r="U17" t="b">
        <f t="shared" si="2"/>
        <v>0</v>
      </c>
    </row>
    <row r="18" spans="1:21" ht="12.75" customHeight="1" x14ac:dyDescent="0.2">
      <c r="A18" s="68">
        <v>8</v>
      </c>
      <c r="B18" s="90" t="s">
        <v>19</v>
      </c>
      <c r="C18" s="69" t="s">
        <v>711</v>
      </c>
      <c r="D18" s="70">
        <v>118.6703</v>
      </c>
      <c r="E18" s="71">
        <v>7.87</v>
      </c>
      <c r="F18" s="72"/>
      <c r="G18" s="73">
        <v>8</v>
      </c>
      <c r="H18" s="90" t="s">
        <v>19</v>
      </c>
      <c r="I18" s="74" t="s">
        <v>711</v>
      </c>
      <c r="J18" s="75">
        <v>118.6703</v>
      </c>
      <c r="K18" s="76">
        <v>19.87</v>
      </c>
      <c r="M18" s="93"/>
      <c r="N18" s="94"/>
      <c r="O18" s="94"/>
      <c r="P18" s="94"/>
      <c r="Q18" s="94"/>
      <c r="R18" s="95"/>
      <c r="S18" s="95" t="b">
        <f t="shared" si="0"/>
        <v>0</v>
      </c>
      <c r="T18" s="95" t="b">
        <f t="shared" si="1"/>
        <v>0</v>
      </c>
      <c r="U18" t="b">
        <f t="shared" si="2"/>
        <v>0</v>
      </c>
    </row>
    <row r="19" spans="1:21" ht="12.75" customHeight="1" x14ac:dyDescent="0.2">
      <c r="A19" s="68">
        <v>9</v>
      </c>
      <c r="B19" s="90" t="s">
        <v>19</v>
      </c>
      <c r="C19" s="69" t="s">
        <v>712</v>
      </c>
      <c r="D19" s="70">
        <v>1.9219999999999999</v>
      </c>
      <c r="E19" s="77">
        <v>0.13</v>
      </c>
      <c r="F19" s="78"/>
      <c r="G19" s="73">
        <v>9</v>
      </c>
      <c r="H19" s="90" t="s">
        <v>19</v>
      </c>
      <c r="I19" s="74" t="s">
        <v>712</v>
      </c>
      <c r="J19" s="75">
        <v>1.9219999999999999</v>
      </c>
      <c r="K19" s="76">
        <v>0.32</v>
      </c>
      <c r="M19" s="93"/>
      <c r="N19" s="94"/>
      <c r="O19" s="94"/>
      <c r="P19" s="94"/>
      <c r="Q19" s="94"/>
      <c r="R19" s="95"/>
      <c r="S19" s="95" t="b">
        <f t="shared" si="0"/>
        <v>0</v>
      </c>
      <c r="T19" s="95" t="b">
        <f t="shared" si="1"/>
        <v>0</v>
      </c>
      <c r="U19" t="b">
        <f t="shared" si="2"/>
        <v>0</v>
      </c>
    </row>
    <row r="20" spans="1:21" ht="12.75" customHeight="1" x14ac:dyDescent="0.2">
      <c r="A20" s="68">
        <v>10</v>
      </c>
      <c r="B20" s="90" t="s">
        <v>19</v>
      </c>
      <c r="C20" s="69" t="s">
        <v>704</v>
      </c>
      <c r="D20" s="70">
        <v>19.609400000000001</v>
      </c>
      <c r="E20" s="71">
        <v>1.3</v>
      </c>
      <c r="F20" s="72"/>
      <c r="G20" s="73">
        <v>10</v>
      </c>
      <c r="H20" s="90" t="s">
        <v>19</v>
      </c>
      <c r="I20" s="74" t="s">
        <v>704</v>
      </c>
      <c r="J20" s="75">
        <v>19.609400000000001</v>
      </c>
      <c r="K20" s="76">
        <v>3.28</v>
      </c>
      <c r="M20" s="93"/>
      <c r="N20" s="94"/>
      <c r="O20" s="94"/>
      <c r="P20" s="94"/>
      <c r="Q20" s="94"/>
      <c r="R20" s="95"/>
      <c r="S20" s="95" t="b">
        <f t="shared" si="0"/>
        <v>0</v>
      </c>
      <c r="T20" s="95" t="b">
        <f t="shared" si="1"/>
        <v>0</v>
      </c>
      <c r="U20" t="b">
        <f t="shared" si="2"/>
        <v>0</v>
      </c>
    </row>
    <row r="21" spans="1:21" ht="12.75" customHeight="1" x14ac:dyDescent="0.2">
      <c r="A21" s="68">
        <v>11</v>
      </c>
      <c r="B21" s="90" t="s">
        <v>19</v>
      </c>
      <c r="C21" s="69" t="s">
        <v>27</v>
      </c>
      <c r="D21" s="70">
        <v>533.48789999999997</v>
      </c>
      <c r="E21" s="71">
        <v>35.369999999999997</v>
      </c>
      <c r="F21" s="72"/>
      <c r="G21" s="73">
        <v>11</v>
      </c>
      <c r="H21" s="90" t="s">
        <v>19</v>
      </c>
      <c r="I21" s="74" t="s">
        <v>27</v>
      </c>
      <c r="J21" s="75">
        <v>533.48789999999997</v>
      </c>
      <c r="K21" s="76">
        <v>89.34</v>
      </c>
      <c r="M21" s="93"/>
      <c r="N21" s="94"/>
      <c r="O21" s="94"/>
      <c r="P21" s="94"/>
      <c r="Q21" s="94"/>
      <c r="R21" s="95"/>
      <c r="S21" s="95" t="b">
        <f t="shared" si="0"/>
        <v>0</v>
      </c>
      <c r="T21" s="95" t="b">
        <f t="shared" si="1"/>
        <v>0</v>
      </c>
      <c r="U21" t="b">
        <f t="shared" si="2"/>
        <v>0</v>
      </c>
    </row>
    <row r="22" spans="1:21" ht="12.75" customHeight="1" x14ac:dyDescent="0.2">
      <c r="A22" s="68">
        <v>12</v>
      </c>
      <c r="B22" s="90" t="s">
        <v>19</v>
      </c>
      <c r="C22" s="69" t="s">
        <v>705</v>
      </c>
      <c r="D22" s="70">
        <v>8.5752000000000006</v>
      </c>
      <c r="E22" s="71">
        <v>0.56999999999999995</v>
      </c>
      <c r="F22" s="72"/>
      <c r="G22" s="73">
        <v>12</v>
      </c>
      <c r="H22" s="90" t="s">
        <v>19</v>
      </c>
      <c r="I22" s="74" t="s">
        <v>705</v>
      </c>
      <c r="J22" s="75">
        <v>8.5752000000000006</v>
      </c>
      <c r="K22" s="76">
        <v>1.44</v>
      </c>
      <c r="M22" s="93"/>
      <c r="N22" s="94"/>
      <c r="O22" s="94"/>
      <c r="P22" s="94"/>
      <c r="Q22" s="94"/>
      <c r="R22" s="95"/>
      <c r="S22" s="95" t="b">
        <f t="shared" si="0"/>
        <v>0</v>
      </c>
      <c r="T22" s="95" t="b">
        <f t="shared" si="1"/>
        <v>0</v>
      </c>
      <c r="U22" t="b">
        <f t="shared" si="2"/>
        <v>0</v>
      </c>
    </row>
    <row r="23" spans="1:21" ht="12.75" customHeight="1" x14ac:dyDescent="0.2">
      <c r="A23" s="68">
        <v>13</v>
      </c>
      <c r="B23" s="90" t="s">
        <v>19</v>
      </c>
      <c r="C23" s="69" t="s">
        <v>28</v>
      </c>
      <c r="D23" s="70">
        <v>154.2139</v>
      </c>
      <c r="E23" s="71">
        <v>10.23</v>
      </c>
      <c r="F23" s="72"/>
      <c r="G23" s="73">
        <v>13</v>
      </c>
      <c r="H23" s="90" t="s">
        <v>19</v>
      </c>
      <c r="I23" s="74" t="s">
        <v>28</v>
      </c>
      <c r="J23" s="75">
        <v>154.2139</v>
      </c>
      <c r="K23" s="76">
        <v>25.82</v>
      </c>
      <c r="M23" s="93"/>
      <c r="N23" s="94"/>
      <c r="O23" s="94"/>
      <c r="P23" s="94"/>
      <c r="Q23" s="94"/>
      <c r="R23" s="95"/>
      <c r="S23" s="95" t="b">
        <f t="shared" si="0"/>
        <v>0</v>
      </c>
      <c r="T23" s="95" t="b">
        <f t="shared" si="1"/>
        <v>0</v>
      </c>
      <c r="U23" t="b">
        <f t="shared" si="2"/>
        <v>0</v>
      </c>
    </row>
    <row r="24" spans="1:21" ht="12.75" customHeight="1" x14ac:dyDescent="0.2">
      <c r="A24" s="68">
        <v>14</v>
      </c>
      <c r="B24" s="90" t="s">
        <v>19</v>
      </c>
      <c r="C24" s="69" t="s">
        <v>29</v>
      </c>
      <c r="D24" s="70">
        <v>11.712</v>
      </c>
      <c r="E24" s="71">
        <v>0.78</v>
      </c>
      <c r="F24" s="72"/>
      <c r="G24" s="73">
        <v>14</v>
      </c>
      <c r="H24" s="90" t="s">
        <v>19</v>
      </c>
      <c r="I24" s="74" t="s">
        <v>29</v>
      </c>
      <c r="J24" s="75">
        <v>11.712</v>
      </c>
      <c r="K24" s="76">
        <v>1.96</v>
      </c>
      <c r="M24" s="93"/>
      <c r="N24" s="94"/>
      <c r="O24" s="94"/>
      <c r="P24" s="94"/>
      <c r="Q24" s="94"/>
      <c r="R24" s="95"/>
      <c r="S24" s="95" t="b">
        <f t="shared" si="0"/>
        <v>0</v>
      </c>
      <c r="T24" s="95" t="b">
        <f t="shared" si="1"/>
        <v>0</v>
      </c>
      <c r="U24" t="b">
        <f t="shared" si="2"/>
        <v>0</v>
      </c>
    </row>
    <row r="25" spans="1:21" ht="12.75" customHeight="1" x14ac:dyDescent="0.2">
      <c r="A25" s="68">
        <v>15</v>
      </c>
      <c r="B25" s="90" t="s">
        <v>19</v>
      </c>
      <c r="C25" s="69" t="s">
        <v>713</v>
      </c>
      <c r="D25" s="70">
        <v>1.4688000000000001</v>
      </c>
      <c r="E25" s="71">
        <v>0.1</v>
      </c>
      <c r="F25" s="72"/>
      <c r="G25" s="73">
        <v>15</v>
      </c>
      <c r="H25" s="90" t="s">
        <v>19</v>
      </c>
      <c r="I25" s="74" t="s">
        <v>713</v>
      </c>
      <c r="J25" s="75">
        <v>1.4688000000000001</v>
      </c>
      <c r="K25" s="76">
        <v>0.25</v>
      </c>
      <c r="M25" s="93"/>
      <c r="N25" s="94"/>
      <c r="O25" s="94"/>
      <c r="P25" s="94"/>
      <c r="Q25" s="94"/>
      <c r="R25" s="95"/>
      <c r="S25" s="95" t="b">
        <f t="shared" si="0"/>
        <v>0</v>
      </c>
      <c r="T25" s="95" t="b">
        <f t="shared" si="1"/>
        <v>0</v>
      </c>
      <c r="U25" t="b">
        <f t="shared" si="2"/>
        <v>0</v>
      </c>
    </row>
    <row r="26" spans="1:21" ht="12.75" customHeight="1" x14ac:dyDescent="0.2">
      <c r="A26" s="68">
        <v>16</v>
      </c>
      <c r="B26" s="90" t="s">
        <v>19</v>
      </c>
      <c r="C26" s="69" t="s">
        <v>30</v>
      </c>
      <c r="D26" s="70">
        <v>24.801600000000001</v>
      </c>
      <c r="E26" s="71">
        <v>1.64</v>
      </c>
      <c r="F26" s="72"/>
      <c r="G26" s="73">
        <v>16</v>
      </c>
      <c r="H26" s="90" t="s">
        <v>19</v>
      </c>
      <c r="I26" s="74" t="s">
        <v>30</v>
      </c>
      <c r="J26" s="75">
        <v>24.801600000000001</v>
      </c>
      <c r="K26" s="76">
        <v>4.1500000000000004</v>
      </c>
      <c r="M26" s="93"/>
      <c r="N26" s="94"/>
      <c r="O26" s="94"/>
      <c r="P26" s="94"/>
      <c r="Q26" s="94"/>
      <c r="R26" s="95"/>
      <c r="S26" s="95" t="b">
        <f t="shared" si="0"/>
        <v>0</v>
      </c>
      <c r="T26" s="95" t="b">
        <f t="shared" si="1"/>
        <v>0</v>
      </c>
      <c r="U26" t="b">
        <f t="shared" si="2"/>
        <v>0</v>
      </c>
    </row>
    <row r="27" spans="1:21" ht="12.75" customHeight="1" x14ac:dyDescent="0.2">
      <c r="A27" s="68">
        <v>17</v>
      </c>
      <c r="B27" s="90" t="s">
        <v>19</v>
      </c>
      <c r="C27" s="69" t="s">
        <v>728</v>
      </c>
      <c r="D27" s="70">
        <v>2.0327999999999999</v>
      </c>
      <c r="E27" s="71">
        <v>0.13</v>
      </c>
      <c r="F27" s="72"/>
      <c r="G27" s="73">
        <v>17</v>
      </c>
      <c r="H27" s="90" t="s">
        <v>19</v>
      </c>
      <c r="I27" s="74" t="s">
        <v>728</v>
      </c>
      <c r="J27" s="75">
        <v>2.0327999999999999</v>
      </c>
      <c r="K27" s="76">
        <v>0.34</v>
      </c>
      <c r="M27" s="93"/>
      <c r="N27" s="94"/>
      <c r="O27" s="94"/>
      <c r="P27" s="94"/>
      <c r="Q27" s="94"/>
      <c r="R27" s="95"/>
      <c r="S27" s="95" t="b">
        <f t="shared" si="0"/>
        <v>0</v>
      </c>
      <c r="T27" s="95" t="b">
        <f t="shared" si="1"/>
        <v>0</v>
      </c>
      <c r="U27" t="b">
        <f t="shared" si="2"/>
        <v>0</v>
      </c>
    </row>
    <row r="28" spans="1:21" ht="12.75" customHeight="1" x14ac:dyDescent="0.2">
      <c r="A28" s="68">
        <v>18</v>
      </c>
      <c r="B28" s="90" t="s">
        <v>19</v>
      </c>
      <c r="C28" s="69" t="s">
        <v>31</v>
      </c>
      <c r="D28" s="70">
        <v>56.621299999999998</v>
      </c>
      <c r="E28" s="71">
        <v>3.75</v>
      </c>
      <c r="F28" s="72"/>
      <c r="G28" s="73">
        <v>18</v>
      </c>
      <c r="H28" s="90" t="s">
        <v>19</v>
      </c>
      <c r="I28" s="74" t="s">
        <v>31</v>
      </c>
      <c r="J28" s="75">
        <v>56.621299999999998</v>
      </c>
      <c r="K28" s="76">
        <v>9.48</v>
      </c>
      <c r="M28" s="93"/>
      <c r="N28" s="94"/>
      <c r="O28" s="94"/>
      <c r="P28" s="94"/>
      <c r="Q28" s="94"/>
      <c r="R28" s="95"/>
      <c r="S28" s="95" t="b">
        <f t="shared" si="0"/>
        <v>0</v>
      </c>
      <c r="T28" s="95" t="b">
        <f t="shared" si="1"/>
        <v>0</v>
      </c>
      <c r="U28" t="b">
        <f t="shared" si="2"/>
        <v>0</v>
      </c>
    </row>
    <row r="29" spans="1:21" ht="12.75" customHeight="1" x14ac:dyDescent="0.2">
      <c r="A29" s="68">
        <v>19</v>
      </c>
      <c r="B29" s="90" t="s">
        <v>19</v>
      </c>
      <c r="C29" s="69" t="s">
        <v>32</v>
      </c>
      <c r="D29" s="70">
        <v>5.0114999999999998</v>
      </c>
      <c r="E29" s="71">
        <v>0.33</v>
      </c>
      <c r="F29" s="72"/>
      <c r="G29" s="73">
        <v>19</v>
      </c>
      <c r="H29" s="90" t="s">
        <v>19</v>
      </c>
      <c r="I29" s="74" t="s">
        <v>32</v>
      </c>
      <c r="J29" s="75">
        <v>5.0114999999999998</v>
      </c>
      <c r="K29" s="76">
        <v>0.84</v>
      </c>
      <c r="M29" s="93"/>
      <c r="N29" s="94"/>
      <c r="O29" s="94"/>
      <c r="P29" s="94"/>
      <c r="Q29" s="94"/>
      <c r="R29" s="95"/>
      <c r="S29" s="95" t="b">
        <f t="shared" si="0"/>
        <v>0</v>
      </c>
      <c r="T29" s="95" t="b">
        <f t="shared" si="1"/>
        <v>0</v>
      </c>
      <c r="U29" t="b">
        <f t="shared" si="2"/>
        <v>0</v>
      </c>
    </row>
    <row r="30" spans="1:21" ht="12.75" customHeight="1" x14ac:dyDescent="0.2">
      <c r="A30" s="68">
        <v>20</v>
      </c>
      <c r="B30" s="90" t="s">
        <v>19</v>
      </c>
      <c r="C30" s="69" t="s">
        <v>714</v>
      </c>
      <c r="D30" s="70">
        <v>0.63</v>
      </c>
      <c r="E30" s="71">
        <v>0.04</v>
      </c>
      <c r="F30" s="72"/>
      <c r="G30" s="73">
        <v>20</v>
      </c>
      <c r="H30" s="90" t="s">
        <v>19</v>
      </c>
      <c r="I30" s="74" t="s">
        <v>714</v>
      </c>
      <c r="J30" s="75">
        <v>0.63</v>
      </c>
      <c r="K30" s="76">
        <v>0.11</v>
      </c>
      <c r="M30" s="93"/>
      <c r="N30" s="94"/>
      <c r="O30" s="94"/>
      <c r="P30" s="94"/>
      <c r="Q30" s="94"/>
      <c r="R30" s="95"/>
      <c r="S30" s="95" t="b">
        <f t="shared" si="0"/>
        <v>0</v>
      </c>
      <c r="T30" s="95" t="b">
        <f t="shared" si="1"/>
        <v>0</v>
      </c>
      <c r="U30" t="b">
        <f t="shared" si="2"/>
        <v>0</v>
      </c>
    </row>
    <row r="31" spans="1:21" ht="12.75" customHeight="1" x14ac:dyDescent="0.2">
      <c r="A31" s="68">
        <v>21</v>
      </c>
      <c r="B31" s="90" t="s">
        <v>19</v>
      </c>
      <c r="C31" s="69" t="s">
        <v>33</v>
      </c>
      <c r="D31" s="70">
        <v>0.49509999999999998</v>
      </c>
      <c r="E31" s="71">
        <v>0.03</v>
      </c>
      <c r="F31" s="72"/>
      <c r="G31" s="73">
        <v>21</v>
      </c>
      <c r="H31" s="90" t="s">
        <v>19</v>
      </c>
      <c r="I31" s="74" t="s">
        <v>33</v>
      </c>
      <c r="J31" s="75">
        <v>0.49509999999999998</v>
      </c>
      <c r="K31" s="76">
        <v>0.08</v>
      </c>
      <c r="M31" s="93"/>
      <c r="N31" s="94"/>
      <c r="O31" s="94"/>
      <c r="P31" s="94"/>
      <c r="Q31" s="94"/>
      <c r="R31" s="95"/>
      <c r="S31" s="95"/>
      <c r="T31" s="95"/>
    </row>
    <row r="32" spans="1:21" ht="12.75" customHeight="1" x14ac:dyDescent="0.2">
      <c r="A32" s="68">
        <v>22</v>
      </c>
      <c r="B32" s="90" t="s">
        <v>19</v>
      </c>
      <c r="C32" s="69" t="s">
        <v>693</v>
      </c>
      <c r="D32" s="70">
        <v>2.4104000000000001</v>
      </c>
      <c r="E32" s="71">
        <v>0.16</v>
      </c>
      <c r="F32" s="72"/>
      <c r="G32" s="73">
        <v>22</v>
      </c>
      <c r="H32" s="90" t="s">
        <v>19</v>
      </c>
      <c r="I32" s="74" t="s">
        <v>693</v>
      </c>
      <c r="J32" s="75">
        <v>2.4104000000000001</v>
      </c>
      <c r="K32" s="76">
        <v>0.4</v>
      </c>
      <c r="M32" s="93"/>
      <c r="N32" s="94"/>
      <c r="O32" s="94"/>
      <c r="P32" s="94"/>
      <c r="Q32" s="94"/>
      <c r="R32" s="95"/>
      <c r="S32" s="95"/>
      <c r="T32" s="95"/>
    </row>
    <row r="33" spans="1:21" ht="12.75" customHeight="1" x14ac:dyDescent="0.2">
      <c r="A33" s="68">
        <v>23</v>
      </c>
      <c r="B33" s="90" t="s">
        <v>19</v>
      </c>
      <c r="C33" s="69" t="s">
        <v>729</v>
      </c>
      <c r="D33" s="70">
        <v>1.49E-2</v>
      </c>
      <c r="E33" s="71">
        <v>0</v>
      </c>
      <c r="F33" s="72"/>
      <c r="G33" s="73">
        <v>23</v>
      </c>
      <c r="H33" s="90" t="s">
        <v>19</v>
      </c>
      <c r="I33" s="74" t="s">
        <v>729</v>
      </c>
      <c r="J33" s="75">
        <v>1.49E-2</v>
      </c>
      <c r="K33" s="76">
        <v>0</v>
      </c>
      <c r="M33" s="93"/>
      <c r="N33" s="94"/>
      <c r="O33" s="94"/>
      <c r="P33" s="94"/>
      <c r="Q33" s="94"/>
      <c r="R33" s="95"/>
      <c r="S33" s="95"/>
      <c r="T33" s="95"/>
    </row>
    <row r="34" spans="1:21" ht="12.75" customHeight="1" x14ac:dyDescent="0.2">
      <c r="A34" s="68">
        <v>24</v>
      </c>
      <c r="B34" s="90" t="s">
        <v>19</v>
      </c>
      <c r="C34" s="69" t="s">
        <v>715</v>
      </c>
      <c r="D34" s="70">
        <v>6.3502000000000001</v>
      </c>
      <c r="E34" s="71">
        <v>0.42</v>
      </c>
      <c r="F34" s="72"/>
      <c r="G34" s="73">
        <v>24</v>
      </c>
      <c r="H34" s="90" t="s">
        <v>19</v>
      </c>
      <c r="I34" s="74" t="s">
        <v>715</v>
      </c>
      <c r="J34" s="75">
        <v>6.3502000000000001</v>
      </c>
      <c r="K34" s="76">
        <v>1.06</v>
      </c>
      <c r="M34" s="93"/>
      <c r="N34" s="94"/>
      <c r="O34" s="94"/>
      <c r="P34" s="94"/>
      <c r="Q34" s="94"/>
      <c r="R34" s="95"/>
      <c r="S34" s="95"/>
      <c r="T34" s="95"/>
    </row>
    <row r="35" spans="1:21" ht="12.75" customHeight="1" x14ac:dyDescent="0.2">
      <c r="A35" s="68">
        <v>25</v>
      </c>
      <c r="B35" s="90" t="s">
        <v>19</v>
      </c>
      <c r="C35" s="69" t="s">
        <v>694</v>
      </c>
      <c r="D35" s="70">
        <v>6.3703000000000003</v>
      </c>
      <c r="E35" s="71">
        <v>0.42</v>
      </c>
      <c r="F35" s="72"/>
      <c r="G35" s="73">
        <v>25</v>
      </c>
      <c r="H35" s="90" t="s">
        <v>19</v>
      </c>
      <c r="I35" s="74" t="s">
        <v>694</v>
      </c>
      <c r="J35" s="75">
        <v>6.3703000000000003</v>
      </c>
      <c r="K35" s="76">
        <v>1.07</v>
      </c>
      <c r="M35" s="93"/>
      <c r="N35" s="94"/>
      <c r="O35" s="94"/>
      <c r="P35" s="94"/>
      <c r="Q35" s="94"/>
      <c r="R35" s="95"/>
      <c r="S35" s="95" t="b">
        <f t="shared" si="0"/>
        <v>0</v>
      </c>
      <c r="T35" s="95" t="b">
        <f t="shared" si="1"/>
        <v>0</v>
      </c>
      <c r="U35" t="b">
        <f t="shared" si="2"/>
        <v>0</v>
      </c>
    </row>
    <row r="36" spans="1:21" ht="12.75" customHeight="1" x14ac:dyDescent="0.2">
      <c r="A36" s="68">
        <v>26</v>
      </c>
      <c r="B36" s="90" t="s">
        <v>19</v>
      </c>
      <c r="C36" s="69" t="s">
        <v>34</v>
      </c>
      <c r="D36" s="70">
        <v>182.85929999999999</v>
      </c>
      <c r="E36" s="71">
        <v>12.12</v>
      </c>
      <c r="F36" s="72"/>
      <c r="G36" s="73">
        <v>26</v>
      </c>
      <c r="H36" s="90" t="s">
        <v>19</v>
      </c>
      <c r="I36" s="74" t="s">
        <v>34</v>
      </c>
      <c r="J36" s="75">
        <v>182.85929999999999</v>
      </c>
      <c r="K36" s="76">
        <v>30.62</v>
      </c>
      <c r="M36" s="93"/>
      <c r="N36" s="94"/>
      <c r="O36" s="94"/>
      <c r="P36" s="94"/>
      <c r="Q36" s="94"/>
      <c r="R36" s="95"/>
      <c r="S36" s="95" t="b">
        <f t="shared" si="0"/>
        <v>0</v>
      </c>
      <c r="T36" s="95" t="b">
        <f t="shared" si="1"/>
        <v>0</v>
      </c>
      <c r="U36" t="b">
        <f t="shared" si="2"/>
        <v>0</v>
      </c>
    </row>
    <row r="37" spans="1:21" ht="12.75" customHeight="1" x14ac:dyDescent="0.2">
      <c r="A37" s="68">
        <v>27</v>
      </c>
      <c r="B37" s="90" t="s">
        <v>19</v>
      </c>
      <c r="C37" s="69" t="s">
        <v>35</v>
      </c>
      <c r="D37" s="70">
        <v>6663.3</v>
      </c>
      <c r="E37" s="71">
        <v>441.82</v>
      </c>
      <c r="F37" s="72"/>
      <c r="G37" s="73">
        <v>27</v>
      </c>
      <c r="H37" s="90" t="s">
        <v>19</v>
      </c>
      <c r="I37" s="74" t="s">
        <v>35</v>
      </c>
      <c r="J37" s="75">
        <v>6663.3</v>
      </c>
      <c r="K37" s="76">
        <v>1115.82</v>
      </c>
      <c r="M37" s="93"/>
      <c r="N37" s="94"/>
      <c r="O37" s="94"/>
      <c r="P37" s="94"/>
      <c r="Q37" s="94"/>
      <c r="R37" s="95"/>
      <c r="S37" s="95" t="b">
        <f t="shared" si="0"/>
        <v>0</v>
      </c>
      <c r="T37" s="95" t="b">
        <f t="shared" si="1"/>
        <v>0</v>
      </c>
      <c r="U37" t="b">
        <f t="shared" si="2"/>
        <v>0</v>
      </c>
    </row>
    <row r="38" spans="1:21" ht="12.75" customHeight="1" x14ac:dyDescent="0.2">
      <c r="A38" s="68">
        <v>28</v>
      </c>
      <c r="B38" s="90" t="s">
        <v>19</v>
      </c>
      <c r="C38" s="69" t="s">
        <v>36</v>
      </c>
      <c r="D38" s="70">
        <v>143.9528</v>
      </c>
      <c r="E38" s="71">
        <v>9.5500000000000007</v>
      </c>
      <c r="F38" s="72"/>
      <c r="G38" s="73">
        <v>28</v>
      </c>
      <c r="H38" s="90" t="s">
        <v>19</v>
      </c>
      <c r="I38" s="74" t="s">
        <v>36</v>
      </c>
      <c r="J38" s="75">
        <v>143.9528</v>
      </c>
      <c r="K38" s="76">
        <v>24.11</v>
      </c>
      <c r="M38" s="93"/>
      <c r="N38" s="94"/>
      <c r="O38" s="94"/>
      <c r="P38" s="94"/>
      <c r="Q38" s="94"/>
      <c r="R38" s="95"/>
      <c r="S38" s="95" t="b">
        <f t="shared" si="0"/>
        <v>0</v>
      </c>
      <c r="T38" s="95" t="b">
        <f t="shared" si="1"/>
        <v>0</v>
      </c>
      <c r="U38" t="b">
        <f t="shared" si="2"/>
        <v>0</v>
      </c>
    </row>
    <row r="39" spans="1:21" ht="12.75" customHeight="1" x14ac:dyDescent="0.2">
      <c r="A39" s="68">
        <v>29</v>
      </c>
      <c r="B39" s="90" t="s">
        <v>19</v>
      </c>
      <c r="C39" s="69" t="s">
        <v>37</v>
      </c>
      <c r="D39" s="70">
        <v>9.0840999999999994</v>
      </c>
      <c r="E39" s="71">
        <v>0.6</v>
      </c>
      <c r="F39" s="72"/>
      <c r="G39" s="73">
        <v>29</v>
      </c>
      <c r="H39" s="90" t="s">
        <v>19</v>
      </c>
      <c r="I39" s="74" t="s">
        <v>37</v>
      </c>
      <c r="J39" s="75">
        <v>9.0840999999999994</v>
      </c>
      <c r="K39" s="76">
        <v>1.52</v>
      </c>
      <c r="M39" s="93"/>
      <c r="N39" s="94"/>
      <c r="O39" s="94"/>
      <c r="P39" s="94"/>
      <c r="Q39" s="94"/>
      <c r="R39" s="95"/>
      <c r="S39" s="95" t="b">
        <f t="shared" si="0"/>
        <v>0</v>
      </c>
      <c r="T39" s="95" t="b">
        <f t="shared" si="1"/>
        <v>0</v>
      </c>
      <c r="U39" t="b">
        <f t="shared" si="2"/>
        <v>0</v>
      </c>
    </row>
    <row r="40" spans="1:21" ht="12.75" customHeight="1" x14ac:dyDescent="0.2">
      <c r="A40" s="68">
        <v>30</v>
      </c>
      <c r="B40" s="90" t="s">
        <v>19</v>
      </c>
      <c r="C40" s="69" t="s">
        <v>38</v>
      </c>
      <c r="D40" s="70">
        <v>92.901399999999995</v>
      </c>
      <c r="E40" s="71">
        <v>6.16</v>
      </c>
      <c r="F40" s="72"/>
      <c r="G40" s="73">
        <v>30</v>
      </c>
      <c r="H40" s="90" t="s">
        <v>19</v>
      </c>
      <c r="I40" s="74" t="s">
        <v>38</v>
      </c>
      <c r="J40" s="75">
        <v>92.901399999999995</v>
      </c>
      <c r="K40" s="76">
        <v>15.56</v>
      </c>
      <c r="M40" s="93"/>
      <c r="N40" s="94"/>
      <c r="O40" s="94"/>
      <c r="P40" s="94"/>
      <c r="Q40" s="94"/>
      <c r="R40" s="95"/>
      <c r="S40" s="95" t="b">
        <f t="shared" si="0"/>
        <v>0</v>
      </c>
      <c r="T40" s="95" t="b">
        <f t="shared" si="1"/>
        <v>0</v>
      </c>
      <c r="U40" t="b">
        <f t="shared" si="2"/>
        <v>0</v>
      </c>
    </row>
    <row r="41" spans="1:21" ht="12.75" customHeight="1" x14ac:dyDescent="0.2">
      <c r="A41" s="68">
        <v>31</v>
      </c>
      <c r="B41" s="90" t="s">
        <v>19</v>
      </c>
      <c r="C41" s="69" t="s">
        <v>39</v>
      </c>
      <c r="D41" s="70">
        <v>0.26729999999999998</v>
      </c>
      <c r="E41" s="71">
        <v>0.02</v>
      </c>
      <c r="F41" s="72"/>
      <c r="G41" s="73">
        <v>31</v>
      </c>
      <c r="H41" s="90" t="s">
        <v>19</v>
      </c>
      <c r="I41" s="74" t="s">
        <v>39</v>
      </c>
      <c r="J41" s="75">
        <v>0.26729999999999998</v>
      </c>
      <c r="K41" s="76">
        <v>0.04</v>
      </c>
      <c r="M41" s="93"/>
      <c r="N41" s="94"/>
      <c r="O41" s="94"/>
      <c r="P41" s="94"/>
      <c r="Q41" s="94"/>
      <c r="R41" s="95"/>
      <c r="S41" s="95" t="b">
        <f t="shared" si="0"/>
        <v>0</v>
      </c>
      <c r="T41" s="95" t="b">
        <f t="shared" si="1"/>
        <v>0</v>
      </c>
      <c r="U41" t="b">
        <f t="shared" si="2"/>
        <v>0</v>
      </c>
    </row>
    <row r="42" spans="1:21" ht="12.75" customHeight="1" x14ac:dyDescent="0.2">
      <c r="A42" s="68">
        <v>32</v>
      </c>
      <c r="B42" s="90" t="s">
        <v>19</v>
      </c>
      <c r="C42" s="69" t="s">
        <v>40</v>
      </c>
      <c r="D42" s="70">
        <v>0.21809999999999999</v>
      </c>
      <c r="E42" s="71">
        <v>0.01</v>
      </c>
      <c r="F42" s="72"/>
      <c r="G42" s="73">
        <v>32</v>
      </c>
      <c r="H42" s="90" t="s">
        <v>19</v>
      </c>
      <c r="I42" s="74" t="s">
        <v>40</v>
      </c>
      <c r="J42" s="75">
        <v>0.21809999999999999</v>
      </c>
      <c r="K42" s="76">
        <v>0.04</v>
      </c>
      <c r="M42" s="93"/>
      <c r="N42" s="94"/>
      <c r="O42" s="94"/>
      <c r="P42" s="94"/>
      <c r="Q42" s="94"/>
      <c r="R42" s="95"/>
      <c r="S42" s="95" t="b">
        <f t="shared" si="0"/>
        <v>0</v>
      </c>
      <c r="T42" s="95" t="b">
        <f t="shared" si="1"/>
        <v>0</v>
      </c>
      <c r="U42" t="b">
        <f t="shared" si="2"/>
        <v>0</v>
      </c>
    </row>
    <row r="43" spans="1:21" ht="12.75" customHeight="1" x14ac:dyDescent="0.2">
      <c r="A43" s="68">
        <v>33</v>
      </c>
      <c r="B43" s="90" t="s">
        <v>19</v>
      </c>
      <c r="C43" s="69" t="s">
        <v>688</v>
      </c>
      <c r="D43" s="70">
        <v>3.1968999999999999</v>
      </c>
      <c r="E43" s="71">
        <v>0.21</v>
      </c>
      <c r="F43" s="72"/>
      <c r="G43" s="73">
        <v>33</v>
      </c>
      <c r="H43" s="90" t="s">
        <v>19</v>
      </c>
      <c r="I43" s="74" t="s">
        <v>688</v>
      </c>
      <c r="J43" s="75">
        <v>3.1968999999999999</v>
      </c>
      <c r="K43" s="76">
        <v>0.54</v>
      </c>
      <c r="M43" s="93"/>
      <c r="N43" s="94"/>
      <c r="O43" s="94"/>
      <c r="P43" s="94"/>
      <c r="Q43" s="94"/>
      <c r="R43" s="95"/>
      <c r="S43" s="95" t="b">
        <f t="shared" si="0"/>
        <v>0</v>
      </c>
      <c r="T43" s="95" t="b">
        <f t="shared" si="1"/>
        <v>0</v>
      </c>
      <c r="U43" t="b">
        <f t="shared" si="2"/>
        <v>0</v>
      </c>
    </row>
    <row r="44" spans="1:21" ht="12.75" customHeight="1" x14ac:dyDescent="0.2">
      <c r="A44" s="68">
        <v>34</v>
      </c>
      <c r="B44" s="90" t="s">
        <v>19</v>
      </c>
      <c r="C44" s="69" t="s">
        <v>685</v>
      </c>
      <c r="D44" s="70">
        <v>5.51</v>
      </c>
      <c r="E44" s="71">
        <v>0.37</v>
      </c>
      <c r="F44" s="72"/>
      <c r="G44" s="73">
        <v>34</v>
      </c>
      <c r="H44" s="90" t="s">
        <v>19</v>
      </c>
      <c r="I44" s="74" t="s">
        <v>685</v>
      </c>
      <c r="J44" s="75">
        <v>5.51</v>
      </c>
      <c r="K44" s="76">
        <v>0.92</v>
      </c>
      <c r="M44" s="93"/>
      <c r="N44" s="94"/>
      <c r="O44" s="94"/>
      <c r="P44" s="94"/>
      <c r="Q44" s="94"/>
      <c r="R44" s="95"/>
      <c r="S44" s="95" t="b">
        <f t="shared" si="0"/>
        <v>0</v>
      </c>
      <c r="T44" s="95" t="b">
        <f t="shared" si="1"/>
        <v>0</v>
      </c>
      <c r="U44" t="b">
        <f t="shared" si="2"/>
        <v>0</v>
      </c>
    </row>
    <row r="45" spans="1:21" ht="12.75" customHeight="1" x14ac:dyDescent="0.2">
      <c r="A45" s="68">
        <v>35</v>
      </c>
      <c r="B45" s="90" t="s">
        <v>19</v>
      </c>
      <c r="C45" s="69" t="s">
        <v>41</v>
      </c>
      <c r="D45" s="70">
        <v>16.470800000000001</v>
      </c>
      <c r="E45" s="71">
        <v>1.0900000000000001</v>
      </c>
      <c r="F45" s="72"/>
      <c r="G45" s="73">
        <v>35</v>
      </c>
      <c r="H45" s="90" t="s">
        <v>19</v>
      </c>
      <c r="I45" s="74" t="s">
        <v>41</v>
      </c>
      <c r="J45" s="75">
        <v>16.470800000000001</v>
      </c>
      <c r="K45" s="76">
        <v>2.76</v>
      </c>
      <c r="M45" s="93"/>
      <c r="N45" s="94"/>
      <c r="O45" s="94"/>
      <c r="P45" s="94"/>
      <c r="Q45" s="94"/>
      <c r="R45" s="95"/>
      <c r="S45" s="95" t="b">
        <f t="shared" si="0"/>
        <v>0</v>
      </c>
      <c r="T45" s="95" t="b">
        <f t="shared" si="1"/>
        <v>0</v>
      </c>
      <c r="U45" t="b">
        <f t="shared" si="2"/>
        <v>0</v>
      </c>
    </row>
    <row r="46" spans="1:21" ht="12.75" customHeight="1" x14ac:dyDescent="0.2">
      <c r="A46" s="68">
        <v>36</v>
      </c>
      <c r="B46" s="90" t="s">
        <v>19</v>
      </c>
      <c r="C46" s="69" t="s">
        <v>42</v>
      </c>
      <c r="D46" s="70">
        <v>22.753599999999999</v>
      </c>
      <c r="E46" s="71">
        <v>1.51</v>
      </c>
      <c r="F46" s="72"/>
      <c r="G46" s="73">
        <v>36</v>
      </c>
      <c r="H46" s="90" t="s">
        <v>19</v>
      </c>
      <c r="I46" s="74" t="s">
        <v>42</v>
      </c>
      <c r="J46" s="75">
        <v>22.753599999999999</v>
      </c>
      <c r="K46" s="76">
        <v>3.81</v>
      </c>
      <c r="M46" s="93"/>
      <c r="N46" s="94"/>
      <c r="O46" s="94"/>
      <c r="P46" s="94"/>
      <c r="Q46" s="94"/>
      <c r="R46" s="95"/>
      <c r="S46" s="95" t="b">
        <f t="shared" si="0"/>
        <v>0</v>
      </c>
      <c r="T46" s="95" t="b">
        <f t="shared" si="1"/>
        <v>0</v>
      </c>
      <c r="U46" t="b">
        <f t="shared" si="2"/>
        <v>0</v>
      </c>
    </row>
    <row r="47" spans="1:21" ht="12.75" customHeight="1" x14ac:dyDescent="0.2">
      <c r="A47" s="68">
        <v>37</v>
      </c>
      <c r="B47" s="90" t="s">
        <v>19</v>
      </c>
      <c r="C47" s="69" t="s">
        <v>43</v>
      </c>
      <c r="D47" s="70">
        <v>1342.5161000000001</v>
      </c>
      <c r="E47" s="71">
        <v>89.02</v>
      </c>
      <c r="F47" s="72"/>
      <c r="G47" s="73">
        <v>37</v>
      </c>
      <c r="H47" s="90" t="s">
        <v>19</v>
      </c>
      <c r="I47" s="74" t="s">
        <v>43</v>
      </c>
      <c r="J47" s="75">
        <v>1342.5161000000001</v>
      </c>
      <c r="K47" s="76">
        <v>224.81</v>
      </c>
      <c r="M47" s="93"/>
      <c r="N47" s="94"/>
      <c r="O47" s="94"/>
      <c r="P47" s="94"/>
      <c r="Q47" s="94"/>
      <c r="R47" s="95"/>
      <c r="S47" s="95" t="b">
        <f t="shared" si="0"/>
        <v>0</v>
      </c>
      <c r="T47" s="95" t="b">
        <f t="shared" si="1"/>
        <v>0</v>
      </c>
      <c r="U47" t="b">
        <f t="shared" si="2"/>
        <v>0</v>
      </c>
    </row>
    <row r="48" spans="1:21" ht="12.75" customHeight="1" x14ac:dyDescent="0.2">
      <c r="A48" s="68">
        <v>38</v>
      </c>
      <c r="B48" s="90" t="s">
        <v>19</v>
      </c>
      <c r="C48" s="69" t="s">
        <v>44</v>
      </c>
      <c r="D48" s="70">
        <v>119.7591</v>
      </c>
      <c r="E48" s="71">
        <v>7.94</v>
      </c>
      <c r="F48" s="72"/>
      <c r="G48" s="73">
        <v>38</v>
      </c>
      <c r="H48" s="90" t="s">
        <v>19</v>
      </c>
      <c r="I48" s="74" t="s">
        <v>44</v>
      </c>
      <c r="J48" s="75">
        <v>119.7591</v>
      </c>
      <c r="K48" s="76">
        <v>20.05</v>
      </c>
      <c r="M48" s="93"/>
      <c r="N48" s="94"/>
      <c r="O48" s="94"/>
      <c r="P48" s="94"/>
      <c r="Q48" s="94"/>
      <c r="R48" s="95"/>
      <c r="S48" s="95" t="b">
        <f t="shared" si="0"/>
        <v>0</v>
      </c>
      <c r="T48" s="95" t="b">
        <f t="shared" si="1"/>
        <v>0</v>
      </c>
      <c r="U48" t="b">
        <f t="shared" si="2"/>
        <v>0</v>
      </c>
    </row>
    <row r="49" spans="1:21" ht="12.75" customHeight="1" x14ac:dyDescent="0.2">
      <c r="A49" s="68">
        <v>39</v>
      </c>
      <c r="B49" s="90" t="s">
        <v>19</v>
      </c>
      <c r="C49" s="69" t="s">
        <v>45</v>
      </c>
      <c r="D49" s="70">
        <v>170.7346</v>
      </c>
      <c r="E49" s="71">
        <v>11.32</v>
      </c>
      <c r="F49" s="72"/>
      <c r="G49" s="73">
        <v>39</v>
      </c>
      <c r="H49" s="90" t="s">
        <v>19</v>
      </c>
      <c r="I49" s="74" t="s">
        <v>45</v>
      </c>
      <c r="J49" s="75">
        <v>170.7346</v>
      </c>
      <c r="K49" s="76">
        <v>28.59</v>
      </c>
      <c r="M49" s="93"/>
      <c r="N49" s="94"/>
      <c r="O49" s="94"/>
      <c r="P49" s="94"/>
      <c r="Q49" s="94"/>
      <c r="R49" s="95"/>
      <c r="S49" s="95" t="b">
        <f t="shared" si="0"/>
        <v>0</v>
      </c>
      <c r="T49" s="95" t="b">
        <f t="shared" si="1"/>
        <v>0</v>
      </c>
      <c r="U49" t="b">
        <f t="shared" si="2"/>
        <v>0</v>
      </c>
    </row>
    <row r="50" spans="1:21" ht="12.75" customHeight="1" x14ac:dyDescent="0.2">
      <c r="A50" s="68">
        <v>40</v>
      </c>
      <c r="B50" s="90" t="s">
        <v>19</v>
      </c>
      <c r="C50" s="69" t="s">
        <v>46</v>
      </c>
      <c r="D50" s="70">
        <v>203.12569999999999</v>
      </c>
      <c r="E50" s="71">
        <v>13.47</v>
      </c>
      <c r="F50" s="72"/>
      <c r="G50" s="73">
        <v>40</v>
      </c>
      <c r="H50" s="90" t="s">
        <v>19</v>
      </c>
      <c r="I50" s="74" t="s">
        <v>46</v>
      </c>
      <c r="J50" s="75">
        <v>203.12569999999999</v>
      </c>
      <c r="K50" s="76">
        <v>34.01</v>
      </c>
      <c r="M50" s="93"/>
      <c r="N50" s="94"/>
      <c r="O50" s="94"/>
      <c r="P50" s="94"/>
      <c r="Q50" s="94"/>
      <c r="R50" s="95"/>
      <c r="S50" s="95" t="b">
        <f t="shared" si="0"/>
        <v>0</v>
      </c>
      <c r="T50" s="95" t="b">
        <f t="shared" si="1"/>
        <v>0</v>
      </c>
      <c r="U50" t="b">
        <f t="shared" si="2"/>
        <v>0</v>
      </c>
    </row>
    <row r="51" spans="1:21" ht="12.75" customHeight="1" x14ac:dyDescent="0.2">
      <c r="A51" s="68">
        <v>41</v>
      </c>
      <c r="B51" s="90" t="s">
        <v>19</v>
      </c>
      <c r="C51" s="69" t="s">
        <v>47</v>
      </c>
      <c r="D51" s="70">
        <v>149.7824</v>
      </c>
      <c r="E51" s="71">
        <v>9.93</v>
      </c>
      <c r="F51" s="72"/>
      <c r="G51" s="73">
        <v>41</v>
      </c>
      <c r="H51" s="90" t="s">
        <v>19</v>
      </c>
      <c r="I51" s="74" t="s">
        <v>47</v>
      </c>
      <c r="J51" s="75">
        <v>149.7824</v>
      </c>
      <c r="K51" s="76">
        <v>25.08</v>
      </c>
      <c r="M51" s="93"/>
      <c r="N51" s="94"/>
      <c r="O51" s="94"/>
      <c r="P51" s="94"/>
      <c r="Q51" s="94"/>
      <c r="R51" s="95"/>
      <c r="S51" s="95" t="b">
        <f t="shared" si="0"/>
        <v>0</v>
      </c>
      <c r="T51" s="95" t="b">
        <f t="shared" si="1"/>
        <v>0</v>
      </c>
      <c r="U51" t="b">
        <f t="shared" si="2"/>
        <v>0</v>
      </c>
    </row>
    <row r="52" spans="1:21" ht="12.75" customHeight="1" x14ac:dyDescent="0.2">
      <c r="A52" s="68">
        <v>42</v>
      </c>
      <c r="B52" s="90" t="s">
        <v>19</v>
      </c>
      <c r="C52" s="69" t="s">
        <v>48</v>
      </c>
      <c r="D52" s="70">
        <v>255.49039999999999</v>
      </c>
      <c r="E52" s="71">
        <v>16.940000000000001</v>
      </c>
      <c r="F52" s="72"/>
      <c r="G52" s="73">
        <v>42</v>
      </c>
      <c r="H52" s="90" t="s">
        <v>19</v>
      </c>
      <c r="I52" s="74" t="s">
        <v>48</v>
      </c>
      <c r="J52" s="75">
        <v>255.49039999999999</v>
      </c>
      <c r="K52" s="76">
        <v>42.78</v>
      </c>
      <c r="M52" s="93"/>
      <c r="N52" s="94"/>
      <c r="O52" s="94"/>
      <c r="P52" s="94"/>
      <c r="Q52" s="94"/>
      <c r="R52" s="95"/>
      <c r="S52" s="95" t="b">
        <f t="shared" si="0"/>
        <v>0</v>
      </c>
      <c r="T52" s="95" t="b">
        <f t="shared" si="1"/>
        <v>0</v>
      </c>
      <c r="U52" t="b">
        <f t="shared" si="2"/>
        <v>0</v>
      </c>
    </row>
    <row r="53" spans="1:21" ht="12.75" customHeight="1" x14ac:dyDescent="0.2">
      <c r="A53" s="68">
        <v>43</v>
      </c>
      <c r="B53" s="90" t="s">
        <v>19</v>
      </c>
      <c r="C53" s="69" t="s">
        <v>49</v>
      </c>
      <c r="D53" s="70">
        <v>60.6873</v>
      </c>
      <c r="E53" s="71">
        <v>4.0199999999999996</v>
      </c>
      <c r="F53" s="72"/>
      <c r="G53" s="73">
        <v>43</v>
      </c>
      <c r="H53" s="90" t="s">
        <v>19</v>
      </c>
      <c r="I53" s="74" t="s">
        <v>49</v>
      </c>
      <c r="J53" s="75">
        <v>60.6873</v>
      </c>
      <c r="K53" s="76">
        <v>10.16</v>
      </c>
      <c r="M53" s="93"/>
      <c r="N53" s="94"/>
      <c r="O53" s="94"/>
      <c r="P53" s="94"/>
      <c r="Q53" s="94"/>
      <c r="R53" s="95"/>
      <c r="S53" s="95" t="b">
        <f t="shared" si="0"/>
        <v>0</v>
      </c>
      <c r="T53" s="95" t="b">
        <f t="shared" si="1"/>
        <v>0</v>
      </c>
      <c r="U53" t="b">
        <f t="shared" si="2"/>
        <v>0</v>
      </c>
    </row>
    <row r="54" spans="1:21" ht="12.75" customHeight="1" x14ac:dyDescent="0.2">
      <c r="A54" s="68">
        <v>44</v>
      </c>
      <c r="B54" s="90" t="s">
        <v>19</v>
      </c>
      <c r="C54" s="69" t="s">
        <v>50</v>
      </c>
      <c r="D54" s="70">
        <v>96.566199999999995</v>
      </c>
      <c r="E54" s="71">
        <v>6.4</v>
      </c>
      <c r="F54" s="72"/>
      <c r="G54" s="73">
        <v>44</v>
      </c>
      <c r="H54" s="90" t="s">
        <v>19</v>
      </c>
      <c r="I54" s="74" t="s">
        <v>50</v>
      </c>
      <c r="J54" s="75">
        <v>96.566199999999995</v>
      </c>
      <c r="K54" s="76">
        <v>16.170000000000002</v>
      </c>
      <c r="M54" s="93"/>
      <c r="N54" s="94"/>
      <c r="O54" s="94"/>
      <c r="P54" s="94"/>
      <c r="Q54" s="94"/>
      <c r="R54" s="95"/>
      <c r="S54" s="95" t="b">
        <f t="shared" si="0"/>
        <v>0</v>
      </c>
      <c r="T54" s="95" t="b">
        <f t="shared" si="1"/>
        <v>0</v>
      </c>
      <c r="U54" t="b">
        <f t="shared" si="2"/>
        <v>0</v>
      </c>
    </row>
    <row r="55" spans="1:21" ht="12.75" customHeight="1" x14ac:dyDescent="0.2">
      <c r="A55" s="68">
        <v>45</v>
      </c>
      <c r="B55" s="90" t="s">
        <v>19</v>
      </c>
      <c r="C55" s="69" t="s">
        <v>51</v>
      </c>
      <c r="D55" s="70">
        <v>444.32580000000002</v>
      </c>
      <c r="E55" s="71">
        <v>29.46</v>
      </c>
      <c r="F55" s="72"/>
      <c r="G55" s="73">
        <v>45</v>
      </c>
      <c r="H55" s="90" t="s">
        <v>19</v>
      </c>
      <c r="I55" s="74" t="s">
        <v>51</v>
      </c>
      <c r="J55" s="75">
        <v>444.32580000000002</v>
      </c>
      <c r="K55" s="76">
        <v>74.41</v>
      </c>
      <c r="M55" s="93"/>
      <c r="N55" s="94"/>
      <c r="O55" s="94"/>
      <c r="P55" s="94"/>
      <c r="Q55" s="94"/>
      <c r="R55" s="95"/>
      <c r="S55" s="95" t="b">
        <f t="shared" si="0"/>
        <v>0</v>
      </c>
      <c r="T55" s="95" t="b">
        <f t="shared" si="1"/>
        <v>0</v>
      </c>
      <c r="U55" t="b">
        <f t="shared" si="2"/>
        <v>0</v>
      </c>
    </row>
    <row r="56" spans="1:21" ht="12.75" customHeight="1" x14ac:dyDescent="0.2">
      <c r="A56" s="68">
        <v>46</v>
      </c>
      <c r="B56" s="90" t="s">
        <v>19</v>
      </c>
      <c r="C56" s="69" t="s">
        <v>52</v>
      </c>
      <c r="D56" s="70">
        <v>44.462400000000002</v>
      </c>
      <c r="E56" s="71">
        <v>2.95</v>
      </c>
      <c r="F56" s="72"/>
      <c r="G56" s="73">
        <v>46</v>
      </c>
      <c r="H56" s="90" t="s">
        <v>19</v>
      </c>
      <c r="I56" s="74" t="s">
        <v>52</v>
      </c>
      <c r="J56" s="75">
        <v>44.462400000000002</v>
      </c>
      <c r="K56" s="76">
        <v>7.45</v>
      </c>
      <c r="M56" s="93"/>
      <c r="N56" s="94"/>
      <c r="O56" s="94"/>
      <c r="P56" s="94"/>
      <c r="Q56" s="94"/>
      <c r="R56" s="95"/>
      <c r="S56" s="95" t="b">
        <f t="shared" si="0"/>
        <v>0</v>
      </c>
      <c r="T56" s="95" t="b">
        <f t="shared" si="1"/>
        <v>0</v>
      </c>
      <c r="U56" t="b">
        <f t="shared" si="2"/>
        <v>0</v>
      </c>
    </row>
    <row r="57" spans="1:21" ht="12.75" customHeight="1" x14ac:dyDescent="0.2">
      <c r="A57" s="68">
        <v>47</v>
      </c>
      <c r="B57" s="90" t="s">
        <v>19</v>
      </c>
      <c r="C57" s="69" t="s">
        <v>716</v>
      </c>
      <c r="D57" s="70">
        <v>232.58430000000001</v>
      </c>
      <c r="E57" s="71">
        <v>15.42</v>
      </c>
      <c r="F57" s="72"/>
      <c r="G57" s="73">
        <v>47</v>
      </c>
      <c r="H57" s="90" t="s">
        <v>19</v>
      </c>
      <c r="I57" s="74" t="s">
        <v>716</v>
      </c>
      <c r="J57" s="75">
        <v>232.58430000000001</v>
      </c>
      <c r="K57" s="76">
        <v>38.950000000000003</v>
      </c>
      <c r="M57" s="93"/>
      <c r="N57" s="94"/>
      <c r="O57" s="94"/>
      <c r="P57" s="94"/>
      <c r="Q57" s="94"/>
      <c r="R57" s="95"/>
      <c r="S57" s="95" t="b">
        <f t="shared" si="0"/>
        <v>0</v>
      </c>
      <c r="T57" s="95" t="b">
        <f t="shared" si="1"/>
        <v>0</v>
      </c>
      <c r="U57" t="b">
        <f t="shared" si="2"/>
        <v>0</v>
      </c>
    </row>
    <row r="58" spans="1:21" ht="12.75" customHeight="1" x14ac:dyDescent="0.2">
      <c r="A58" s="68">
        <v>48</v>
      </c>
      <c r="B58" s="90" t="s">
        <v>19</v>
      </c>
      <c r="C58" s="69" t="s">
        <v>53</v>
      </c>
      <c r="D58" s="70">
        <v>3.3180999999999998</v>
      </c>
      <c r="E58" s="71">
        <v>0.22</v>
      </c>
      <c r="F58" s="72"/>
      <c r="G58" s="73">
        <v>48</v>
      </c>
      <c r="H58" s="90" t="s">
        <v>19</v>
      </c>
      <c r="I58" s="74" t="s">
        <v>53</v>
      </c>
      <c r="J58" s="75">
        <v>3.3180999999999998</v>
      </c>
      <c r="K58" s="76">
        <v>0.56000000000000005</v>
      </c>
      <c r="M58" s="93"/>
      <c r="N58" s="94"/>
      <c r="O58" s="94"/>
      <c r="P58" s="94"/>
      <c r="Q58" s="94"/>
      <c r="R58" s="95"/>
      <c r="S58" s="95" t="b">
        <f t="shared" si="0"/>
        <v>0</v>
      </c>
      <c r="T58" s="95" t="b">
        <f t="shared" si="1"/>
        <v>0</v>
      </c>
      <c r="U58" t="b">
        <f t="shared" si="2"/>
        <v>0</v>
      </c>
    </row>
    <row r="59" spans="1:21" ht="12.75" customHeight="1" x14ac:dyDescent="0.2">
      <c r="A59" s="68">
        <v>49</v>
      </c>
      <c r="B59" s="90" t="s">
        <v>19</v>
      </c>
      <c r="C59" s="69" t="s">
        <v>54</v>
      </c>
      <c r="D59" s="70">
        <v>48.022300000000001</v>
      </c>
      <c r="E59" s="71">
        <v>3.18</v>
      </c>
      <c r="F59" s="72"/>
      <c r="G59" s="73">
        <v>49</v>
      </c>
      <c r="H59" s="90" t="s">
        <v>19</v>
      </c>
      <c r="I59" s="74" t="s">
        <v>54</v>
      </c>
      <c r="J59" s="75">
        <v>48.022300000000001</v>
      </c>
      <c r="K59" s="76">
        <v>8.0399999999999991</v>
      </c>
      <c r="M59" s="93"/>
      <c r="N59" s="94"/>
      <c r="O59" s="94"/>
      <c r="P59" s="94"/>
      <c r="Q59" s="94"/>
      <c r="R59" s="95"/>
      <c r="S59" s="95" t="b">
        <f t="shared" si="0"/>
        <v>0</v>
      </c>
      <c r="T59" s="95" t="b">
        <f t="shared" si="1"/>
        <v>0</v>
      </c>
      <c r="U59" t="b">
        <f t="shared" si="2"/>
        <v>0</v>
      </c>
    </row>
    <row r="60" spans="1:21" ht="12.75" customHeight="1" x14ac:dyDescent="0.2">
      <c r="A60" s="68">
        <v>50</v>
      </c>
      <c r="B60" s="90" t="s">
        <v>19</v>
      </c>
      <c r="C60" s="69" t="s">
        <v>55</v>
      </c>
      <c r="D60" s="70">
        <v>18.081299999999999</v>
      </c>
      <c r="E60" s="71">
        <v>1.2</v>
      </c>
      <c r="F60" s="72"/>
      <c r="G60" s="73">
        <v>50</v>
      </c>
      <c r="H60" s="90" t="s">
        <v>19</v>
      </c>
      <c r="I60" s="74" t="s">
        <v>55</v>
      </c>
      <c r="J60" s="75">
        <v>18.081299999999999</v>
      </c>
      <c r="K60" s="76">
        <v>3.03</v>
      </c>
      <c r="M60" s="93"/>
      <c r="N60" s="94"/>
      <c r="O60" s="94"/>
      <c r="P60" s="94"/>
      <c r="Q60" s="94"/>
      <c r="R60" s="95"/>
      <c r="S60" s="95" t="b">
        <f t="shared" si="0"/>
        <v>0</v>
      </c>
      <c r="T60" s="95" t="b">
        <f t="shared" si="1"/>
        <v>0</v>
      </c>
      <c r="U60" t="b">
        <f t="shared" si="2"/>
        <v>0</v>
      </c>
    </row>
    <row r="61" spans="1:21" ht="12.75" customHeight="1" x14ac:dyDescent="0.2">
      <c r="A61" s="68">
        <v>51</v>
      </c>
      <c r="B61" s="90" t="s">
        <v>19</v>
      </c>
      <c r="C61" s="69" t="s">
        <v>56</v>
      </c>
      <c r="D61" s="70">
        <v>79.256600000000006</v>
      </c>
      <c r="E61" s="71">
        <v>5.26</v>
      </c>
      <c r="F61" s="72"/>
      <c r="G61" s="73">
        <v>51</v>
      </c>
      <c r="H61" s="90" t="s">
        <v>19</v>
      </c>
      <c r="I61" s="74" t="s">
        <v>56</v>
      </c>
      <c r="J61" s="75">
        <v>79.256600000000006</v>
      </c>
      <c r="K61" s="76">
        <v>13.27</v>
      </c>
      <c r="M61" s="93"/>
      <c r="N61" s="94"/>
      <c r="O61" s="94"/>
      <c r="P61" s="94"/>
      <c r="Q61" s="94"/>
      <c r="R61" s="95"/>
      <c r="S61" s="95" t="b">
        <f t="shared" si="0"/>
        <v>0</v>
      </c>
      <c r="T61" s="95" t="b">
        <f t="shared" si="1"/>
        <v>0</v>
      </c>
      <c r="U61" t="b">
        <f t="shared" si="2"/>
        <v>0</v>
      </c>
    </row>
    <row r="62" spans="1:21" ht="12.75" customHeight="1" x14ac:dyDescent="0.2">
      <c r="A62" s="68">
        <v>52</v>
      </c>
      <c r="B62" s="90" t="s">
        <v>19</v>
      </c>
      <c r="C62" s="69" t="s">
        <v>57</v>
      </c>
      <c r="D62" s="70">
        <v>116.59399999999999</v>
      </c>
      <c r="E62" s="71">
        <v>7.73</v>
      </c>
      <c r="F62" s="72"/>
      <c r="G62" s="73">
        <v>52</v>
      </c>
      <c r="H62" s="90" t="s">
        <v>19</v>
      </c>
      <c r="I62" s="74" t="s">
        <v>57</v>
      </c>
      <c r="J62" s="75">
        <v>116.59399999999999</v>
      </c>
      <c r="K62" s="76">
        <v>19.52</v>
      </c>
      <c r="M62" s="93"/>
      <c r="N62" s="94"/>
      <c r="O62" s="94"/>
      <c r="P62" s="94"/>
      <c r="Q62" s="94"/>
      <c r="R62" s="95"/>
      <c r="S62" s="95" t="b">
        <f t="shared" si="0"/>
        <v>0</v>
      </c>
      <c r="T62" s="95" t="b">
        <f t="shared" si="1"/>
        <v>0</v>
      </c>
      <c r="U62" t="b">
        <f t="shared" si="2"/>
        <v>0</v>
      </c>
    </row>
    <row r="63" spans="1:21" ht="12.75" customHeight="1" x14ac:dyDescent="0.2">
      <c r="A63" s="68">
        <v>53</v>
      </c>
      <c r="B63" s="90" t="s">
        <v>19</v>
      </c>
      <c r="C63" s="69" t="s">
        <v>58</v>
      </c>
      <c r="D63" s="70">
        <v>14.8399</v>
      </c>
      <c r="E63" s="71">
        <v>0.98</v>
      </c>
      <c r="F63" s="72"/>
      <c r="G63" s="73">
        <v>53</v>
      </c>
      <c r="H63" s="90" t="s">
        <v>19</v>
      </c>
      <c r="I63" s="74" t="s">
        <v>58</v>
      </c>
      <c r="J63" s="75">
        <v>14.8399</v>
      </c>
      <c r="K63" s="76">
        <v>2.4900000000000002</v>
      </c>
      <c r="M63" s="93"/>
      <c r="N63" s="94"/>
      <c r="O63" s="94"/>
      <c r="P63" s="94"/>
      <c r="Q63" s="94"/>
      <c r="R63" s="95"/>
      <c r="S63" s="95" t="b">
        <f t="shared" si="0"/>
        <v>0</v>
      </c>
      <c r="T63" s="95" t="b">
        <f t="shared" si="1"/>
        <v>0</v>
      </c>
      <c r="U63" t="b">
        <f t="shared" si="2"/>
        <v>0</v>
      </c>
    </row>
    <row r="64" spans="1:21" ht="12.75" customHeight="1" x14ac:dyDescent="0.2">
      <c r="A64" s="68">
        <v>54</v>
      </c>
      <c r="B64" s="90" t="s">
        <v>19</v>
      </c>
      <c r="C64" s="69" t="s">
        <v>59</v>
      </c>
      <c r="D64" s="70">
        <v>330.45749999999998</v>
      </c>
      <c r="E64" s="71">
        <v>21.91</v>
      </c>
      <c r="F64" s="72"/>
      <c r="G64" s="73">
        <v>54</v>
      </c>
      <c r="H64" s="90" t="s">
        <v>19</v>
      </c>
      <c r="I64" s="74" t="s">
        <v>59</v>
      </c>
      <c r="J64" s="75">
        <v>330.45749999999998</v>
      </c>
      <c r="K64" s="76">
        <v>55.34</v>
      </c>
      <c r="M64" s="93"/>
      <c r="N64" s="94"/>
      <c r="O64" s="94"/>
      <c r="P64" s="94"/>
      <c r="Q64" s="94"/>
      <c r="R64" s="95"/>
      <c r="S64" s="95" t="b">
        <f t="shared" si="0"/>
        <v>0</v>
      </c>
      <c r="T64" s="95" t="b">
        <f t="shared" si="1"/>
        <v>0</v>
      </c>
      <c r="U64" t="b">
        <f t="shared" si="2"/>
        <v>0</v>
      </c>
    </row>
    <row r="65" spans="1:21" ht="12.75" customHeight="1" x14ac:dyDescent="0.2">
      <c r="A65" s="68">
        <v>55</v>
      </c>
      <c r="B65" s="90" t="s">
        <v>19</v>
      </c>
      <c r="C65" s="69" t="s">
        <v>60</v>
      </c>
      <c r="D65" s="70">
        <v>47.341099999999997</v>
      </c>
      <c r="E65" s="71">
        <v>3.14</v>
      </c>
      <c r="F65" s="72"/>
      <c r="G65" s="73">
        <v>55</v>
      </c>
      <c r="H65" s="90" t="s">
        <v>19</v>
      </c>
      <c r="I65" s="74" t="s">
        <v>60</v>
      </c>
      <c r="J65" s="75">
        <v>47.341099999999997</v>
      </c>
      <c r="K65" s="76">
        <v>7.93</v>
      </c>
      <c r="M65" s="93"/>
      <c r="N65" s="94"/>
      <c r="O65" s="94"/>
      <c r="P65" s="94"/>
      <c r="Q65" s="94"/>
      <c r="R65" s="95"/>
      <c r="S65" s="95" t="b">
        <f t="shared" si="0"/>
        <v>0</v>
      </c>
      <c r="T65" s="95" t="b">
        <f t="shared" si="1"/>
        <v>0</v>
      </c>
      <c r="U65" t="b">
        <f t="shared" si="2"/>
        <v>0</v>
      </c>
    </row>
    <row r="66" spans="1:21" ht="12.75" customHeight="1" x14ac:dyDescent="0.2">
      <c r="A66" s="68">
        <v>56</v>
      </c>
      <c r="B66" s="90" t="s">
        <v>19</v>
      </c>
      <c r="C66" s="69" t="s">
        <v>61</v>
      </c>
      <c r="D66" s="70">
        <v>155.55000000000001</v>
      </c>
      <c r="E66" s="71">
        <v>10.31</v>
      </c>
      <c r="F66" s="72"/>
      <c r="G66" s="73">
        <v>56</v>
      </c>
      <c r="H66" s="90" t="s">
        <v>19</v>
      </c>
      <c r="I66" s="74" t="s">
        <v>61</v>
      </c>
      <c r="J66" s="75">
        <v>155.55000000000001</v>
      </c>
      <c r="K66" s="76">
        <v>26.05</v>
      </c>
      <c r="M66" s="93"/>
      <c r="N66" s="94"/>
      <c r="O66" s="94"/>
      <c r="P66" s="94"/>
      <c r="Q66" s="94"/>
      <c r="R66" s="95"/>
      <c r="S66" s="95" t="b">
        <f t="shared" si="0"/>
        <v>0</v>
      </c>
      <c r="T66" s="95" t="b">
        <f t="shared" si="1"/>
        <v>0</v>
      </c>
      <c r="U66" t="b">
        <f t="shared" si="2"/>
        <v>0</v>
      </c>
    </row>
    <row r="67" spans="1:21" ht="12.75" customHeight="1" x14ac:dyDescent="0.2">
      <c r="A67" s="68">
        <v>57</v>
      </c>
      <c r="B67" s="90" t="s">
        <v>19</v>
      </c>
      <c r="C67" s="69" t="s">
        <v>62</v>
      </c>
      <c r="D67" s="70">
        <v>27.912199999999999</v>
      </c>
      <c r="E67" s="71">
        <v>1.85</v>
      </c>
      <c r="F67" s="72"/>
      <c r="G67" s="73">
        <v>57</v>
      </c>
      <c r="H67" s="90" t="s">
        <v>19</v>
      </c>
      <c r="I67" s="74" t="s">
        <v>62</v>
      </c>
      <c r="J67" s="75">
        <v>27.912199999999999</v>
      </c>
      <c r="K67" s="76">
        <v>4.67</v>
      </c>
      <c r="M67" s="93"/>
      <c r="N67" s="94"/>
      <c r="O67" s="94"/>
      <c r="P67" s="94"/>
      <c r="Q67" s="94"/>
      <c r="R67" s="95"/>
      <c r="S67" s="95" t="b">
        <f t="shared" si="0"/>
        <v>0</v>
      </c>
      <c r="T67" s="95" t="b">
        <f t="shared" si="1"/>
        <v>0</v>
      </c>
      <c r="U67" t="b">
        <f t="shared" si="2"/>
        <v>0</v>
      </c>
    </row>
    <row r="68" spans="1:21" ht="12.75" customHeight="1" x14ac:dyDescent="0.2">
      <c r="A68" s="68">
        <v>58</v>
      </c>
      <c r="B68" s="90" t="s">
        <v>19</v>
      </c>
      <c r="C68" s="69" t="s">
        <v>63</v>
      </c>
      <c r="D68" s="70">
        <v>757.29740000000004</v>
      </c>
      <c r="E68" s="71">
        <v>50.21</v>
      </c>
      <c r="F68" s="72"/>
      <c r="G68" s="73">
        <v>58</v>
      </c>
      <c r="H68" s="90" t="s">
        <v>19</v>
      </c>
      <c r="I68" s="74" t="s">
        <v>63</v>
      </c>
      <c r="J68" s="75">
        <v>757.29740000000004</v>
      </c>
      <c r="K68" s="76">
        <v>126.82</v>
      </c>
      <c r="M68" s="93"/>
      <c r="N68" s="94"/>
      <c r="O68" s="94"/>
      <c r="P68" s="94"/>
      <c r="Q68" s="94"/>
      <c r="R68" s="95"/>
      <c r="S68" s="95" t="b">
        <f t="shared" si="0"/>
        <v>0</v>
      </c>
      <c r="T68" s="95" t="b">
        <f t="shared" si="1"/>
        <v>0</v>
      </c>
      <c r="U68" t="b">
        <f t="shared" si="2"/>
        <v>0</v>
      </c>
    </row>
    <row r="69" spans="1:21" ht="12.75" customHeight="1" x14ac:dyDescent="0.2">
      <c r="A69" s="68">
        <v>59</v>
      </c>
      <c r="B69" s="90" t="s">
        <v>19</v>
      </c>
      <c r="C69" s="69" t="s">
        <v>64</v>
      </c>
      <c r="D69" s="70">
        <v>2025.2082</v>
      </c>
      <c r="E69" s="71">
        <v>134.29</v>
      </c>
      <c r="F69" s="72"/>
      <c r="G69" s="73">
        <v>59</v>
      </c>
      <c r="H69" s="90" t="s">
        <v>19</v>
      </c>
      <c r="I69" s="74" t="s">
        <v>64</v>
      </c>
      <c r="J69" s="75">
        <v>2025.2082</v>
      </c>
      <c r="K69" s="76">
        <v>339.14</v>
      </c>
      <c r="M69" s="93"/>
      <c r="N69" s="94"/>
      <c r="O69" s="94"/>
      <c r="P69" s="94"/>
      <c r="Q69" s="94"/>
      <c r="R69" s="95"/>
      <c r="S69" s="95" t="b">
        <f t="shared" si="0"/>
        <v>0</v>
      </c>
      <c r="T69" s="95" t="b">
        <f t="shared" si="1"/>
        <v>0</v>
      </c>
      <c r="U69" t="b">
        <f t="shared" si="2"/>
        <v>0</v>
      </c>
    </row>
    <row r="70" spans="1:21" ht="12.75" customHeight="1" x14ac:dyDescent="0.2">
      <c r="A70" s="68">
        <v>60</v>
      </c>
      <c r="B70" s="90" t="s">
        <v>19</v>
      </c>
      <c r="C70" s="69" t="s">
        <v>65</v>
      </c>
      <c r="D70" s="70">
        <v>40.915300000000002</v>
      </c>
      <c r="E70" s="71">
        <v>2.71</v>
      </c>
      <c r="F70" s="72"/>
      <c r="G70" s="73">
        <v>60</v>
      </c>
      <c r="H70" s="90" t="s">
        <v>19</v>
      </c>
      <c r="I70" s="74" t="s">
        <v>65</v>
      </c>
      <c r="J70" s="75">
        <v>40.915300000000002</v>
      </c>
      <c r="K70" s="76">
        <v>6.85</v>
      </c>
      <c r="M70" s="93"/>
      <c r="N70" s="94"/>
      <c r="O70" s="94"/>
      <c r="P70" s="94"/>
      <c r="Q70" s="94"/>
      <c r="R70" s="95"/>
      <c r="S70" s="95" t="b">
        <f t="shared" si="0"/>
        <v>0</v>
      </c>
      <c r="T70" s="95" t="b">
        <f t="shared" si="1"/>
        <v>0</v>
      </c>
      <c r="U70" t="b">
        <f t="shared" si="2"/>
        <v>0</v>
      </c>
    </row>
    <row r="71" spans="1:21" ht="12.75" customHeight="1" x14ac:dyDescent="0.2">
      <c r="A71" s="68">
        <v>61</v>
      </c>
      <c r="B71" s="90" t="s">
        <v>19</v>
      </c>
      <c r="C71" s="69" t="s">
        <v>66</v>
      </c>
      <c r="D71" s="70">
        <v>103.6113</v>
      </c>
      <c r="E71" s="71">
        <v>6.87</v>
      </c>
      <c r="F71" s="72"/>
      <c r="G71" s="73">
        <v>61</v>
      </c>
      <c r="H71" s="90" t="s">
        <v>19</v>
      </c>
      <c r="I71" s="74" t="s">
        <v>66</v>
      </c>
      <c r="J71" s="75">
        <v>103.6113</v>
      </c>
      <c r="K71" s="76">
        <v>17.350000000000001</v>
      </c>
      <c r="M71" s="93"/>
      <c r="N71" s="94"/>
      <c r="O71" s="94"/>
      <c r="P71" s="94"/>
      <c r="Q71" s="94"/>
      <c r="R71" s="95"/>
      <c r="S71" s="95" t="b">
        <f t="shared" si="0"/>
        <v>0</v>
      </c>
      <c r="T71" s="95" t="b">
        <f t="shared" si="1"/>
        <v>0</v>
      </c>
      <c r="U71" t="b">
        <f t="shared" si="2"/>
        <v>0</v>
      </c>
    </row>
    <row r="72" spans="1:21" ht="12.75" customHeight="1" x14ac:dyDescent="0.2">
      <c r="A72" s="68">
        <v>62</v>
      </c>
      <c r="B72" s="90" t="s">
        <v>19</v>
      </c>
      <c r="C72" s="69" t="s">
        <v>67</v>
      </c>
      <c r="D72" s="70">
        <v>82.702600000000004</v>
      </c>
      <c r="E72" s="71">
        <v>5.48</v>
      </c>
      <c r="F72" s="72"/>
      <c r="G72" s="73">
        <v>62</v>
      </c>
      <c r="H72" s="90" t="s">
        <v>19</v>
      </c>
      <c r="I72" s="74" t="s">
        <v>67</v>
      </c>
      <c r="J72" s="75">
        <v>82.702600000000004</v>
      </c>
      <c r="K72" s="76">
        <v>13.85</v>
      </c>
      <c r="M72" s="93"/>
      <c r="N72" s="94"/>
      <c r="O72" s="94"/>
      <c r="P72" s="94"/>
      <c r="Q72" s="94"/>
      <c r="R72" s="95"/>
      <c r="S72" s="95" t="b">
        <f t="shared" si="0"/>
        <v>0</v>
      </c>
      <c r="T72" s="95" t="b">
        <f t="shared" si="1"/>
        <v>0</v>
      </c>
      <c r="U72" t="b">
        <f t="shared" si="2"/>
        <v>0</v>
      </c>
    </row>
    <row r="73" spans="1:21" ht="12.75" customHeight="1" x14ac:dyDescent="0.2">
      <c r="A73" s="68">
        <v>63</v>
      </c>
      <c r="B73" s="90" t="s">
        <v>19</v>
      </c>
      <c r="C73" s="69" t="s">
        <v>68</v>
      </c>
      <c r="D73" s="70">
        <v>79.174000000000007</v>
      </c>
      <c r="E73" s="71">
        <v>5.25</v>
      </c>
      <c r="F73" s="72"/>
      <c r="G73" s="73">
        <v>63</v>
      </c>
      <c r="H73" s="90" t="s">
        <v>19</v>
      </c>
      <c r="I73" s="74" t="s">
        <v>68</v>
      </c>
      <c r="J73" s="75">
        <v>79.174000000000007</v>
      </c>
      <c r="K73" s="76">
        <v>13.26</v>
      </c>
      <c r="M73" s="93"/>
      <c r="N73" s="94"/>
      <c r="O73" s="94"/>
      <c r="P73" s="94"/>
      <c r="Q73" s="94"/>
      <c r="R73" s="95"/>
      <c r="S73" s="95" t="b">
        <f t="shared" si="0"/>
        <v>0</v>
      </c>
      <c r="T73" s="95" t="b">
        <f t="shared" si="1"/>
        <v>0</v>
      </c>
      <c r="U73" t="b">
        <f t="shared" si="2"/>
        <v>0</v>
      </c>
    </row>
    <row r="74" spans="1:21" ht="12.75" customHeight="1" x14ac:dyDescent="0.2">
      <c r="A74" s="68">
        <v>64</v>
      </c>
      <c r="B74" s="90" t="s">
        <v>19</v>
      </c>
      <c r="C74" s="69" t="s">
        <v>69</v>
      </c>
      <c r="D74" s="70">
        <v>69.906099999999995</v>
      </c>
      <c r="E74" s="71">
        <v>4.6399999999999997</v>
      </c>
      <c r="F74" s="72"/>
      <c r="G74" s="73">
        <v>64</v>
      </c>
      <c r="H74" s="90" t="s">
        <v>19</v>
      </c>
      <c r="I74" s="74" t="s">
        <v>69</v>
      </c>
      <c r="J74" s="75">
        <v>69.906099999999995</v>
      </c>
      <c r="K74" s="76">
        <v>11.71</v>
      </c>
      <c r="M74" s="93"/>
      <c r="N74" s="94"/>
      <c r="O74" s="94"/>
      <c r="P74" s="94"/>
      <c r="Q74" s="94"/>
      <c r="R74" s="95"/>
      <c r="S74" s="95" t="b">
        <f t="shared" si="0"/>
        <v>0</v>
      </c>
      <c r="T74" s="95" t="b">
        <f t="shared" si="1"/>
        <v>0</v>
      </c>
      <c r="U74" t="b">
        <f t="shared" si="2"/>
        <v>0</v>
      </c>
    </row>
    <row r="75" spans="1:21" ht="12.75" customHeight="1" x14ac:dyDescent="0.2">
      <c r="A75" s="68">
        <v>65</v>
      </c>
      <c r="B75" s="90" t="s">
        <v>19</v>
      </c>
      <c r="C75" s="69" t="s">
        <v>70</v>
      </c>
      <c r="D75" s="70">
        <v>82.9495</v>
      </c>
      <c r="E75" s="71">
        <v>5.5</v>
      </c>
      <c r="F75" s="72"/>
      <c r="G75" s="73">
        <v>65</v>
      </c>
      <c r="H75" s="90" t="s">
        <v>19</v>
      </c>
      <c r="I75" s="74" t="s">
        <v>70</v>
      </c>
      <c r="J75" s="75">
        <v>82.9495</v>
      </c>
      <c r="K75" s="76">
        <v>13.89</v>
      </c>
      <c r="M75" s="93"/>
      <c r="N75" s="94"/>
      <c r="O75" s="94"/>
      <c r="P75" s="94"/>
      <c r="Q75" s="94"/>
      <c r="R75" s="95"/>
      <c r="S75" s="95" t="b">
        <f t="shared" si="0"/>
        <v>0</v>
      </c>
      <c r="T75" s="95" t="b">
        <f t="shared" si="1"/>
        <v>0</v>
      </c>
      <c r="U75" t="b">
        <f t="shared" si="2"/>
        <v>0</v>
      </c>
    </row>
    <row r="76" spans="1:21" ht="12.75" customHeight="1" x14ac:dyDescent="0.2">
      <c r="A76" s="68">
        <v>66</v>
      </c>
      <c r="B76" s="90" t="s">
        <v>19</v>
      </c>
      <c r="C76" s="69" t="s">
        <v>71</v>
      </c>
      <c r="D76" s="70">
        <v>301.62549999999999</v>
      </c>
      <c r="E76" s="71">
        <v>20</v>
      </c>
      <c r="F76" s="72"/>
      <c r="G76" s="73">
        <v>66</v>
      </c>
      <c r="H76" s="90" t="s">
        <v>19</v>
      </c>
      <c r="I76" s="74" t="s">
        <v>71</v>
      </c>
      <c r="J76" s="75">
        <v>301.62549999999999</v>
      </c>
      <c r="K76" s="76">
        <v>50.51</v>
      </c>
      <c r="M76" s="93"/>
      <c r="N76" s="94"/>
      <c r="O76" s="94"/>
      <c r="P76" s="94"/>
      <c r="Q76" s="94"/>
      <c r="R76" s="95"/>
      <c r="S76" s="95" t="b">
        <f t="shared" si="0"/>
        <v>0</v>
      </c>
      <c r="T76" s="95" t="b">
        <f t="shared" si="1"/>
        <v>0</v>
      </c>
      <c r="U76" t="b">
        <f t="shared" si="2"/>
        <v>0</v>
      </c>
    </row>
    <row r="77" spans="1:21" ht="12.75" customHeight="1" x14ac:dyDescent="0.2">
      <c r="A77" s="68">
        <v>67</v>
      </c>
      <c r="B77" s="90" t="s">
        <v>19</v>
      </c>
      <c r="C77" s="69" t="s">
        <v>72</v>
      </c>
      <c r="D77" s="70">
        <v>198.3896</v>
      </c>
      <c r="E77" s="71">
        <v>13.15</v>
      </c>
      <c r="F77" s="72"/>
      <c r="G77" s="73">
        <v>67</v>
      </c>
      <c r="H77" s="90" t="s">
        <v>19</v>
      </c>
      <c r="I77" s="74" t="s">
        <v>72</v>
      </c>
      <c r="J77" s="75">
        <v>198.3896</v>
      </c>
      <c r="K77" s="76">
        <v>33.22</v>
      </c>
      <c r="M77" s="93"/>
      <c r="N77" s="94"/>
      <c r="O77" s="94"/>
      <c r="P77" s="94"/>
      <c r="Q77" s="94"/>
      <c r="R77" s="95"/>
      <c r="S77" s="95" t="b">
        <f t="shared" si="0"/>
        <v>0</v>
      </c>
      <c r="T77" s="95" t="b">
        <f t="shared" si="1"/>
        <v>0</v>
      </c>
      <c r="U77" t="b">
        <f t="shared" si="2"/>
        <v>0</v>
      </c>
    </row>
    <row r="78" spans="1:21" ht="12.75" customHeight="1" x14ac:dyDescent="0.2">
      <c r="A78" s="68">
        <v>68</v>
      </c>
      <c r="B78" s="90" t="s">
        <v>19</v>
      </c>
      <c r="C78" s="69" t="s">
        <v>73</v>
      </c>
      <c r="D78" s="70">
        <v>180.60220000000001</v>
      </c>
      <c r="E78" s="71">
        <v>11.98</v>
      </c>
      <c r="F78" s="72"/>
      <c r="G78" s="73">
        <v>68</v>
      </c>
      <c r="H78" s="90" t="s">
        <v>19</v>
      </c>
      <c r="I78" s="74" t="s">
        <v>73</v>
      </c>
      <c r="J78" s="75">
        <v>180.60220000000001</v>
      </c>
      <c r="K78" s="76">
        <v>30.24</v>
      </c>
      <c r="M78" s="93"/>
      <c r="N78" s="94"/>
      <c r="O78" s="94"/>
      <c r="P78" s="94"/>
      <c r="Q78" s="94"/>
      <c r="R78" s="95"/>
      <c r="S78" s="95" t="b">
        <f t="shared" si="0"/>
        <v>0</v>
      </c>
      <c r="T78" s="95" t="b">
        <f t="shared" si="1"/>
        <v>0</v>
      </c>
      <c r="U78" t="b">
        <f t="shared" si="2"/>
        <v>0</v>
      </c>
    </row>
    <row r="79" spans="1:21" ht="12.75" customHeight="1" x14ac:dyDescent="0.2">
      <c r="A79" s="68">
        <v>69</v>
      </c>
      <c r="B79" s="90" t="s">
        <v>19</v>
      </c>
      <c r="C79" s="69" t="s">
        <v>74</v>
      </c>
      <c r="D79" s="70">
        <v>55.199399999999997</v>
      </c>
      <c r="E79" s="71">
        <v>3.66</v>
      </c>
      <c r="F79" s="72"/>
      <c r="G79" s="73">
        <v>69</v>
      </c>
      <c r="H79" s="90" t="s">
        <v>19</v>
      </c>
      <c r="I79" s="74" t="s">
        <v>74</v>
      </c>
      <c r="J79" s="75">
        <v>55.199399999999997</v>
      </c>
      <c r="K79" s="76">
        <v>9.24</v>
      </c>
      <c r="M79" s="93"/>
      <c r="N79" s="94"/>
      <c r="O79" s="94"/>
      <c r="P79" s="94"/>
      <c r="Q79" s="94"/>
      <c r="R79" s="95"/>
      <c r="S79" s="95" t="b">
        <f t="shared" si="0"/>
        <v>0</v>
      </c>
      <c r="T79" s="95" t="b">
        <f t="shared" si="1"/>
        <v>0</v>
      </c>
      <c r="U79" t="b">
        <f t="shared" si="2"/>
        <v>0</v>
      </c>
    </row>
    <row r="80" spans="1:21" ht="12.75" customHeight="1" x14ac:dyDescent="0.2">
      <c r="A80" s="68">
        <v>70</v>
      </c>
      <c r="B80" s="90" t="s">
        <v>19</v>
      </c>
      <c r="C80" s="69" t="s">
        <v>75</v>
      </c>
      <c r="D80" s="70">
        <v>31.447299999999998</v>
      </c>
      <c r="E80" s="71">
        <v>2.09</v>
      </c>
      <c r="F80" s="72"/>
      <c r="G80" s="73">
        <v>70</v>
      </c>
      <c r="H80" s="90" t="s">
        <v>19</v>
      </c>
      <c r="I80" s="74" t="s">
        <v>75</v>
      </c>
      <c r="J80" s="75">
        <v>31.447299999999998</v>
      </c>
      <c r="K80" s="76">
        <v>5.27</v>
      </c>
      <c r="M80" s="93"/>
      <c r="N80" s="94"/>
      <c r="O80" s="94"/>
      <c r="P80" s="94"/>
      <c r="Q80" s="94"/>
      <c r="R80" s="95"/>
      <c r="S80" s="95" t="b">
        <f t="shared" ref="S80:S143" si="3">M80=J80</f>
        <v>0</v>
      </c>
      <c r="T80" s="95" t="b">
        <f t="shared" ref="T80:T143" si="4">N80=K80</f>
        <v>0</v>
      </c>
      <c r="U80" t="b">
        <f t="shared" ref="U80:U143" si="5">+O80=E80</f>
        <v>0</v>
      </c>
    </row>
    <row r="81" spans="1:21" ht="12.75" customHeight="1" x14ac:dyDescent="0.2">
      <c r="A81" s="68">
        <v>71</v>
      </c>
      <c r="B81" s="90" t="s">
        <v>19</v>
      </c>
      <c r="C81" s="69" t="s">
        <v>76</v>
      </c>
      <c r="D81" s="70">
        <v>145.66460000000001</v>
      </c>
      <c r="E81" s="71">
        <v>9.66</v>
      </c>
      <c r="F81" s="72"/>
      <c r="G81" s="73">
        <v>71</v>
      </c>
      <c r="H81" s="90" t="s">
        <v>19</v>
      </c>
      <c r="I81" s="74" t="s">
        <v>76</v>
      </c>
      <c r="J81" s="75">
        <v>145.66460000000001</v>
      </c>
      <c r="K81" s="76">
        <v>24.39</v>
      </c>
      <c r="M81" s="93"/>
      <c r="N81" s="94"/>
      <c r="O81" s="94"/>
      <c r="P81" s="94"/>
      <c r="Q81" s="94"/>
      <c r="R81" s="95"/>
      <c r="S81" s="95" t="b">
        <f t="shared" si="3"/>
        <v>0</v>
      </c>
      <c r="T81" s="95" t="b">
        <f t="shared" si="4"/>
        <v>0</v>
      </c>
      <c r="U81" t="b">
        <f t="shared" si="5"/>
        <v>0</v>
      </c>
    </row>
    <row r="82" spans="1:21" ht="12.75" customHeight="1" x14ac:dyDescent="0.2">
      <c r="A82" s="68">
        <v>72</v>
      </c>
      <c r="B82" s="90" t="s">
        <v>19</v>
      </c>
      <c r="C82" s="69" t="s">
        <v>77</v>
      </c>
      <c r="D82" s="70">
        <v>37.045099999999998</v>
      </c>
      <c r="E82" s="71">
        <v>2.46</v>
      </c>
      <c r="F82" s="72"/>
      <c r="G82" s="73">
        <v>72</v>
      </c>
      <c r="H82" s="90" t="s">
        <v>19</v>
      </c>
      <c r="I82" s="74" t="s">
        <v>77</v>
      </c>
      <c r="J82" s="75">
        <v>37.045099999999998</v>
      </c>
      <c r="K82" s="76">
        <v>6.2</v>
      </c>
      <c r="M82" s="93"/>
      <c r="N82" s="94"/>
      <c r="O82" s="94"/>
      <c r="P82" s="94"/>
      <c r="Q82" s="94"/>
      <c r="R82" s="95"/>
      <c r="S82" s="95" t="b">
        <f t="shared" si="3"/>
        <v>0</v>
      </c>
      <c r="T82" s="95" t="b">
        <f t="shared" si="4"/>
        <v>0</v>
      </c>
      <c r="U82" t="b">
        <f t="shared" si="5"/>
        <v>0</v>
      </c>
    </row>
    <row r="83" spans="1:21" ht="12.75" customHeight="1" x14ac:dyDescent="0.2">
      <c r="A83" s="68">
        <v>73</v>
      </c>
      <c r="B83" s="90" t="s">
        <v>19</v>
      </c>
      <c r="C83" s="69" t="s">
        <v>78</v>
      </c>
      <c r="D83" s="70">
        <v>167.8777</v>
      </c>
      <c r="E83" s="71">
        <v>11.13</v>
      </c>
      <c r="F83" s="72"/>
      <c r="G83" s="73">
        <v>73</v>
      </c>
      <c r="H83" s="90" t="s">
        <v>19</v>
      </c>
      <c r="I83" s="74" t="s">
        <v>78</v>
      </c>
      <c r="J83" s="75">
        <v>167.8777</v>
      </c>
      <c r="K83" s="76">
        <v>28.11</v>
      </c>
      <c r="M83" s="93"/>
      <c r="N83" s="94"/>
      <c r="O83" s="94"/>
      <c r="P83" s="94"/>
      <c r="Q83" s="94"/>
      <c r="R83" s="95"/>
      <c r="S83" s="95" t="b">
        <f t="shared" si="3"/>
        <v>0</v>
      </c>
      <c r="T83" s="95" t="b">
        <f t="shared" si="4"/>
        <v>0</v>
      </c>
      <c r="U83" t="b">
        <f t="shared" si="5"/>
        <v>0</v>
      </c>
    </row>
    <row r="84" spans="1:21" ht="12.75" customHeight="1" x14ac:dyDescent="0.2">
      <c r="A84" s="68">
        <v>74</v>
      </c>
      <c r="B84" s="90" t="s">
        <v>19</v>
      </c>
      <c r="C84" s="69" t="s">
        <v>79</v>
      </c>
      <c r="D84" s="70">
        <v>638.51660000000004</v>
      </c>
      <c r="E84" s="71">
        <v>42.34</v>
      </c>
      <c r="F84" s="72"/>
      <c r="G84" s="73">
        <v>74</v>
      </c>
      <c r="H84" s="90" t="s">
        <v>19</v>
      </c>
      <c r="I84" s="74" t="s">
        <v>79</v>
      </c>
      <c r="J84" s="75">
        <v>638.51660000000004</v>
      </c>
      <c r="K84" s="76">
        <v>106.92</v>
      </c>
      <c r="M84" s="93"/>
      <c r="N84" s="94"/>
      <c r="O84" s="94"/>
      <c r="P84" s="94"/>
      <c r="Q84" s="94"/>
      <c r="R84" s="95"/>
      <c r="S84" s="95" t="b">
        <f t="shared" si="3"/>
        <v>0</v>
      </c>
      <c r="T84" s="95" t="b">
        <f t="shared" si="4"/>
        <v>0</v>
      </c>
      <c r="U84" t="b">
        <f t="shared" si="5"/>
        <v>0</v>
      </c>
    </row>
    <row r="85" spans="1:21" ht="12.75" customHeight="1" x14ac:dyDescent="0.2">
      <c r="A85" s="68">
        <v>75</v>
      </c>
      <c r="B85" s="90" t="s">
        <v>19</v>
      </c>
      <c r="C85" s="69" t="s">
        <v>80</v>
      </c>
      <c r="D85" s="70">
        <v>1168.4358</v>
      </c>
      <c r="E85" s="71">
        <v>77.48</v>
      </c>
      <c r="F85" s="72"/>
      <c r="G85" s="73">
        <v>75</v>
      </c>
      <c r="H85" s="90" t="s">
        <v>19</v>
      </c>
      <c r="I85" s="74" t="s">
        <v>80</v>
      </c>
      <c r="J85" s="75">
        <v>1168.4358</v>
      </c>
      <c r="K85" s="76">
        <v>195.66</v>
      </c>
      <c r="M85" s="93"/>
      <c r="N85" s="94"/>
      <c r="O85" s="94"/>
      <c r="P85" s="94"/>
      <c r="Q85" s="94"/>
      <c r="R85" s="95"/>
      <c r="S85" s="95" t="b">
        <f t="shared" si="3"/>
        <v>0</v>
      </c>
      <c r="T85" s="95" t="b">
        <f t="shared" si="4"/>
        <v>0</v>
      </c>
      <c r="U85" t="b">
        <f t="shared" si="5"/>
        <v>0</v>
      </c>
    </row>
    <row r="86" spans="1:21" ht="12.75" customHeight="1" x14ac:dyDescent="0.2">
      <c r="A86" s="68">
        <v>76</v>
      </c>
      <c r="B86" s="90" t="s">
        <v>19</v>
      </c>
      <c r="C86" s="69" t="s">
        <v>81</v>
      </c>
      <c r="D86" s="70">
        <v>107.3877</v>
      </c>
      <c r="E86" s="71">
        <v>7.12</v>
      </c>
      <c r="F86" s="72"/>
      <c r="G86" s="73">
        <v>76</v>
      </c>
      <c r="H86" s="90" t="s">
        <v>19</v>
      </c>
      <c r="I86" s="74" t="s">
        <v>81</v>
      </c>
      <c r="J86" s="75">
        <v>107.3877</v>
      </c>
      <c r="K86" s="76">
        <v>17.98</v>
      </c>
      <c r="M86" s="93"/>
      <c r="N86" s="94"/>
      <c r="O86" s="94"/>
      <c r="P86" s="94"/>
      <c r="Q86" s="94"/>
      <c r="R86" s="95"/>
      <c r="S86" s="95" t="b">
        <f t="shared" si="3"/>
        <v>0</v>
      </c>
      <c r="T86" s="95" t="b">
        <f t="shared" si="4"/>
        <v>0</v>
      </c>
      <c r="U86" t="b">
        <f t="shared" si="5"/>
        <v>0</v>
      </c>
    </row>
    <row r="87" spans="1:21" ht="12.75" customHeight="1" x14ac:dyDescent="0.2">
      <c r="A87" s="68">
        <v>77</v>
      </c>
      <c r="B87" s="90" t="s">
        <v>19</v>
      </c>
      <c r="C87" s="69" t="s">
        <v>82</v>
      </c>
      <c r="D87" s="70">
        <v>164.8449</v>
      </c>
      <c r="E87" s="71">
        <v>10.93</v>
      </c>
      <c r="F87" s="72"/>
      <c r="G87" s="73">
        <v>77</v>
      </c>
      <c r="H87" s="90" t="s">
        <v>19</v>
      </c>
      <c r="I87" s="74" t="s">
        <v>82</v>
      </c>
      <c r="J87" s="75">
        <v>164.8449</v>
      </c>
      <c r="K87" s="76">
        <v>27.6</v>
      </c>
      <c r="M87" s="93"/>
      <c r="N87" s="94"/>
      <c r="O87" s="94"/>
      <c r="P87" s="94"/>
      <c r="Q87" s="94"/>
      <c r="R87" s="95"/>
      <c r="S87" s="95" t="b">
        <f t="shared" si="3"/>
        <v>0</v>
      </c>
      <c r="T87" s="95" t="b">
        <f t="shared" si="4"/>
        <v>0</v>
      </c>
      <c r="U87" t="b">
        <f t="shared" si="5"/>
        <v>0</v>
      </c>
    </row>
    <row r="88" spans="1:21" ht="12.75" customHeight="1" x14ac:dyDescent="0.2">
      <c r="A88" s="68">
        <v>78</v>
      </c>
      <c r="B88" s="90" t="s">
        <v>19</v>
      </c>
      <c r="C88" s="69" t="s">
        <v>83</v>
      </c>
      <c r="D88" s="70">
        <v>80.921199999999999</v>
      </c>
      <c r="E88" s="71">
        <v>5.37</v>
      </c>
      <c r="F88" s="72"/>
      <c r="G88" s="73">
        <v>78</v>
      </c>
      <c r="H88" s="90" t="s">
        <v>19</v>
      </c>
      <c r="I88" s="74" t="s">
        <v>83</v>
      </c>
      <c r="J88" s="75">
        <v>80.921199999999999</v>
      </c>
      <c r="K88" s="76">
        <v>13.55</v>
      </c>
      <c r="M88" s="93"/>
      <c r="N88" s="94"/>
      <c r="O88" s="94"/>
      <c r="P88" s="94"/>
      <c r="Q88" s="94"/>
      <c r="R88" s="95"/>
      <c r="S88" s="95" t="b">
        <f t="shared" si="3"/>
        <v>0</v>
      </c>
      <c r="T88" s="95" t="b">
        <f t="shared" si="4"/>
        <v>0</v>
      </c>
      <c r="U88" t="b">
        <f t="shared" si="5"/>
        <v>0</v>
      </c>
    </row>
    <row r="89" spans="1:21" ht="12.75" customHeight="1" x14ac:dyDescent="0.2">
      <c r="A89" s="68">
        <v>79</v>
      </c>
      <c r="B89" s="90" t="s">
        <v>19</v>
      </c>
      <c r="C89" s="69" t="s">
        <v>84</v>
      </c>
      <c r="D89" s="70">
        <v>963.98019999999997</v>
      </c>
      <c r="E89" s="71">
        <v>63.92</v>
      </c>
      <c r="F89" s="72"/>
      <c r="G89" s="73">
        <v>79</v>
      </c>
      <c r="H89" s="90" t="s">
        <v>19</v>
      </c>
      <c r="I89" s="74" t="s">
        <v>84</v>
      </c>
      <c r="J89" s="75">
        <v>963.98019999999997</v>
      </c>
      <c r="K89" s="76">
        <v>161.43</v>
      </c>
      <c r="M89" s="93"/>
      <c r="N89" s="94"/>
      <c r="O89" s="94"/>
      <c r="P89" s="94"/>
      <c r="Q89" s="94"/>
      <c r="R89" s="95"/>
      <c r="S89" s="95" t="b">
        <f t="shared" si="3"/>
        <v>0</v>
      </c>
      <c r="T89" s="95" t="b">
        <f t="shared" si="4"/>
        <v>0</v>
      </c>
      <c r="U89" t="b">
        <f t="shared" si="5"/>
        <v>0</v>
      </c>
    </row>
    <row r="90" spans="1:21" ht="12.75" customHeight="1" x14ac:dyDescent="0.2">
      <c r="A90" s="68">
        <v>80</v>
      </c>
      <c r="B90" s="90" t="s">
        <v>19</v>
      </c>
      <c r="C90" s="69" t="s">
        <v>85</v>
      </c>
      <c r="D90" s="70">
        <v>428.0976</v>
      </c>
      <c r="E90" s="71">
        <v>28.39</v>
      </c>
      <c r="F90" s="72"/>
      <c r="G90" s="73">
        <v>80</v>
      </c>
      <c r="H90" s="90" t="s">
        <v>19</v>
      </c>
      <c r="I90" s="74" t="s">
        <v>85</v>
      </c>
      <c r="J90" s="75">
        <v>428.0976</v>
      </c>
      <c r="K90" s="76">
        <v>71.69</v>
      </c>
      <c r="M90" s="93"/>
      <c r="N90" s="94"/>
      <c r="O90" s="94"/>
      <c r="P90" s="94"/>
      <c r="Q90" s="94"/>
      <c r="R90" s="95"/>
      <c r="S90" s="95" t="b">
        <f t="shared" si="3"/>
        <v>0</v>
      </c>
      <c r="T90" s="95" t="b">
        <f t="shared" si="4"/>
        <v>0</v>
      </c>
      <c r="U90" t="b">
        <f t="shared" si="5"/>
        <v>0</v>
      </c>
    </row>
    <row r="91" spans="1:21" ht="12.75" customHeight="1" x14ac:dyDescent="0.2">
      <c r="A91" s="68">
        <v>81</v>
      </c>
      <c r="B91" s="90" t="s">
        <v>19</v>
      </c>
      <c r="C91" s="69" t="s">
        <v>86</v>
      </c>
      <c r="D91" s="70">
        <v>1062.9373000000001</v>
      </c>
      <c r="E91" s="71">
        <v>70.48</v>
      </c>
      <c r="F91" s="72"/>
      <c r="G91" s="73">
        <v>81</v>
      </c>
      <c r="H91" s="90" t="s">
        <v>19</v>
      </c>
      <c r="I91" s="74" t="s">
        <v>86</v>
      </c>
      <c r="J91" s="75">
        <v>1062.9373000000001</v>
      </c>
      <c r="K91" s="76">
        <v>178</v>
      </c>
      <c r="M91" s="93"/>
      <c r="N91" s="94"/>
      <c r="O91" s="94"/>
      <c r="P91" s="94"/>
      <c r="Q91" s="94"/>
      <c r="R91" s="95"/>
      <c r="S91" s="95" t="b">
        <f t="shared" si="3"/>
        <v>0</v>
      </c>
      <c r="T91" s="95" t="b">
        <f t="shared" si="4"/>
        <v>0</v>
      </c>
      <c r="U91" t="b">
        <f t="shared" si="5"/>
        <v>0</v>
      </c>
    </row>
    <row r="92" spans="1:21" ht="12.75" customHeight="1" x14ac:dyDescent="0.2">
      <c r="A92" s="68">
        <v>82</v>
      </c>
      <c r="B92" s="90" t="s">
        <v>19</v>
      </c>
      <c r="C92" s="69" t="s">
        <v>87</v>
      </c>
      <c r="D92" s="70">
        <v>28.430700000000002</v>
      </c>
      <c r="E92" s="71">
        <v>1.89</v>
      </c>
      <c r="F92" s="72"/>
      <c r="G92" s="73">
        <v>82</v>
      </c>
      <c r="H92" s="90" t="s">
        <v>19</v>
      </c>
      <c r="I92" s="74" t="s">
        <v>87</v>
      </c>
      <c r="J92" s="75">
        <v>28.430700000000002</v>
      </c>
      <c r="K92" s="76">
        <v>4.76</v>
      </c>
      <c r="M92" s="93"/>
      <c r="N92" s="94"/>
      <c r="O92" s="94"/>
      <c r="P92" s="94"/>
      <c r="Q92" s="94"/>
      <c r="R92" s="95"/>
      <c r="S92" s="95" t="b">
        <f t="shared" si="3"/>
        <v>0</v>
      </c>
      <c r="T92" s="95" t="b">
        <f t="shared" si="4"/>
        <v>0</v>
      </c>
      <c r="U92" t="b">
        <f t="shared" si="5"/>
        <v>0</v>
      </c>
    </row>
    <row r="93" spans="1:21" ht="12.75" customHeight="1" x14ac:dyDescent="0.2">
      <c r="A93" s="68">
        <v>83</v>
      </c>
      <c r="B93" s="90" t="s">
        <v>19</v>
      </c>
      <c r="C93" s="69" t="s">
        <v>88</v>
      </c>
      <c r="D93" s="70">
        <v>64.138000000000005</v>
      </c>
      <c r="E93" s="71">
        <v>4.25</v>
      </c>
      <c r="F93" s="72"/>
      <c r="G93" s="73">
        <v>83</v>
      </c>
      <c r="H93" s="90" t="s">
        <v>19</v>
      </c>
      <c r="I93" s="74" t="s">
        <v>88</v>
      </c>
      <c r="J93" s="75">
        <v>64.138000000000005</v>
      </c>
      <c r="K93" s="76">
        <v>10.74</v>
      </c>
      <c r="M93" s="93"/>
      <c r="N93" s="94"/>
      <c r="O93" s="94"/>
      <c r="P93" s="94"/>
      <c r="Q93" s="94"/>
      <c r="R93" s="95"/>
      <c r="S93" s="95" t="b">
        <f t="shared" si="3"/>
        <v>0</v>
      </c>
      <c r="T93" s="95" t="b">
        <f t="shared" si="4"/>
        <v>0</v>
      </c>
      <c r="U93" t="b">
        <f t="shared" si="5"/>
        <v>0</v>
      </c>
    </row>
    <row r="94" spans="1:21" ht="12.75" customHeight="1" x14ac:dyDescent="0.2">
      <c r="A94" s="68">
        <v>84</v>
      </c>
      <c r="B94" s="90" t="s">
        <v>19</v>
      </c>
      <c r="C94" s="69" t="s">
        <v>89</v>
      </c>
      <c r="D94" s="70">
        <v>35.710299999999997</v>
      </c>
      <c r="E94" s="71">
        <v>2.37</v>
      </c>
      <c r="F94" s="72"/>
      <c r="G94" s="73">
        <v>84</v>
      </c>
      <c r="H94" s="90" t="s">
        <v>19</v>
      </c>
      <c r="I94" s="74" t="s">
        <v>89</v>
      </c>
      <c r="J94" s="75">
        <v>35.710299999999997</v>
      </c>
      <c r="K94" s="76">
        <v>5.98</v>
      </c>
      <c r="M94" s="93"/>
      <c r="N94" s="94"/>
      <c r="O94" s="94"/>
      <c r="P94" s="94"/>
      <c r="Q94" s="94"/>
      <c r="R94" s="95"/>
      <c r="S94" s="95" t="b">
        <f t="shared" si="3"/>
        <v>0</v>
      </c>
      <c r="T94" s="95" t="b">
        <f t="shared" si="4"/>
        <v>0</v>
      </c>
      <c r="U94" t="b">
        <f t="shared" si="5"/>
        <v>0</v>
      </c>
    </row>
    <row r="95" spans="1:21" ht="12.75" customHeight="1" x14ac:dyDescent="0.2">
      <c r="A95" s="68">
        <v>85</v>
      </c>
      <c r="B95" s="90" t="s">
        <v>19</v>
      </c>
      <c r="C95" s="69" t="s">
        <v>90</v>
      </c>
      <c r="D95" s="70">
        <v>1126.7536</v>
      </c>
      <c r="E95" s="71">
        <v>74.709999999999994</v>
      </c>
      <c r="F95" s="72"/>
      <c r="G95" s="73">
        <v>85</v>
      </c>
      <c r="H95" s="90" t="s">
        <v>19</v>
      </c>
      <c r="I95" s="74" t="s">
        <v>90</v>
      </c>
      <c r="J95" s="75">
        <v>1126.7536</v>
      </c>
      <c r="K95" s="76">
        <v>188.68</v>
      </c>
      <c r="M95" s="93"/>
      <c r="N95" s="94"/>
      <c r="O95" s="94"/>
      <c r="P95" s="94"/>
      <c r="Q95" s="94"/>
      <c r="R95" s="95"/>
      <c r="S95" s="95" t="b">
        <f t="shared" si="3"/>
        <v>0</v>
      </c>
      <c r="T95" s="95" t="b">
        <f t="shared" si="4"/>
        <v>0</v>
      </c>
      <c r="U95" t="b">
        <f t="shared" si="5"/>
        <v>0</v>
      </c>
    </row>
    <row r="96" spans="1:21" ht="12.75" customHeight="1" x14ac:dyDescent="0.2">
      <c r="A96" s="68">
        <v>86</v>
      </c>
      <c r="B96" s="90" t="s">
        <v>19</v>
      </c>
      <c r="C96" s="69" t="s">
        <v>91</v>
      </c>
      <c r="D96" s="70">
        <v>92.568100000000001</v>
      </c>
      <c r="E96" s="71">
        <v>6.14</v>
      </c>
      <c r="F96" s="72"/>
      <c r="G96" s="73">
        <v>86</v>
      </c>
      <c r="H96" s="90" t="s">
        <v>19</v>
      </c>
      <c r="I96" s="74" t="s">
        <v>91</v>
      </c>
      <c r="J96" s="75">
        <v>92.568100000000001</v>
      </c>
      <c r="K96" s="76">
        <v>15.5</v>
      </c>
      <c r="M96" s="93"/>
      <c r="N96" s="94"/>
      <c r="O96" s="94"/>
      <c r="P96" s="94"/>
      <c r="Q96" s="94"/>
      <c r="R96" s="95"/>
      <c r="S96" s="95" t="b">
        <f t="shared" si="3"/>
        <v>0</v>
      </c>
      <c r="T96" s="95" t="b">
        <f t="shared" si="4"/>
        <v>0</v>
      </c>
      <c r="U96" t="b">
        <f t="shared" si="5"/>
        <v>0</v>
      </c>
    </row>
    <row r="97" spans="1:21" ht="12.75" customHeight="1" x14ac:dyDescent="0.2">
      <c r="A97" s="68">
        <v>87</v>
      </c>
      <c r="B97" s="90" t="s">
        <v>19</v>
      </c>
      <c r="C97" s="69" t="s">
        <v>92</v>
      </c>
      <c r="D97" s="70">
        <v>263.04750000000001</v>
      </c>
      <c r="E97" s="71">
        <v>17.440000000000001</v>
      </c>
      <c r="F97" s="72"/>
      <c r="G97" s="73">
        <v>87</v>
      </c>
      <c r="H97" s="90" t="s">
        <v>19</v>
      </c>
      <c r="I97" s="74" t="s">
        <v>92</v>
      </c>
      <c r="J97" s="75">
        <v>263.04750000000001</v>
      </c>
      <c r="K97" s="76">
        <v>44.05</v>
      </c>
      <c r="M97" s="93"/>
      <c r="N97" s="94"/>
      <c r="O97" s="94"/>
      <c r="P97" s="94"/>
      <c r="Q97" s="94"/>
      <c r="R97" s="95"/>
      <c r="S97" s="95" t="b">
        <f t="shared" si="3"/>
        <v>0</v>
      </c>
      <c r="T97" s="95" t="b">
        <f t="shared" si="4"/>
        <v>0</v>
      </c>
      <c r="U97" t="b">
        <f t="shared" si="5"/>
        <v>0</v>
      </c>
    </row>
    <row r="98" spans="1:21" ht="12.75" customHeight="1" x14ac:dyDescent="0.2">
      <c r="A98" s="68">
        <v>88</v>
      </c>
      <c r="B98" s="90" t="s">
        <v>19</v>
      </c>
      <c r="C98" s="69" t="s">
        <v>93</v>
      </c>
      <c r="D98" s="70">
        <v>184.54669999999999</v>
      </c>
      <c r="E98" s="71">
        <v>12.24</v>
      </c>
      <c r="F98" s="72"/>
      <c r="G98" s="73">
        <v>88</v>
      </c>
      <c r="H98" s="90" t="s">
        <v>19</v>
      </c>
      <c r="I98" s="74" t="s">
        <v>93</v>
      </c>
      <c r="J98" s="75">
        <v>184.54669999999999</v>
      </c>
      <c r="K98" s="76">
        <v>30.9</v>
      </c>
      <c r="M98" s="93"/>
      <c r="N98" s="94"/>
      <c r="O98" s="94"/>
      <c r="P98" s="94"/>
      <c r="Q98" s="94"/>
      <c r="R98" s="95"/>
      <c r="S98" s="95" t="b">
        <f t="shared" si="3"/>
        <v>0</v>
      </c>
      <c r="T98" s="95" t="b">
        <f t="shared" si="4"/>
        <v>0</v>
      </c>
      <c r="U98" t="b">
        <f t="shared" si="5"/>
        <v>0</v>
      </c>
    </row>
    <row r="99" spans="1:21" ht="12.75" customHeight="1" x14ac:dyDescent="0.2">
      <c r="A99" s="68">
        <v>89</v>
      </c>
      <c r="B99" s="90" t="s">
        <v>19</v>
      </c>
      <c r="C99" s="69" t="s">
        <v>94</v>
      </c>
      <c r="D99" s="70">
        <v>63.515700000000002</v>
      </c>
      <c r="E99" s="71">
        <v>4.21</v>
      </c>
      <c r="F99" s="72"/>
      <c r="G99" s="73">
        <v>89</v>
      </c>
      <c r="H99" s="90" t="s">
        <v>19</v>
      </c>
      <c r="I99" s="74" t="s">
        <v>94</v>
      </c>
      <c r="J99" s="75">
        <v>63.515700000000002</v>
      </c>
      <c r="K99" s="76">
        <v>10.64</v>
      </c>
      <c r="M99" s="93"/>
      <c r="N99" s="94"/>
      <c r="O99" s="94"/>
      <c r="P99" s="94"/>
      <c r="Q99" s="94"/>
      <c r="R99" s="95"/>
      <c r="S99" s="95" t="b">
        <f t="shared" si="3"/>
        <v>0</v>
      </c>
      <c r="T99" s="95" t="b">
        <f t="shared" si="4"/>
        <v>0</v>
      </c>
      <c r="U99" t="b">
        <f t="shared" si="5"/>
        <v>0</v>
      </c>
    </row>
    <row r="100" spans="1:21" ht="12.75" customHeight="1" x14ac:dyDescent="0.2">
      <c r="A100" s="68">
        <v>90</v>
      </c>
      <c r="B100" s="90" t="s">
        <v>19</v>
      </c>
      <c r="C100" s="69" t="s">
        <v>95</v>
      </c>
      <c r="D100" s="70">
        <v>7286.1219000000001</v>
      </c>
      <c r="E100" s="71">
        <v>483.12</v>
      </c>
      <c r="F100" s="72"/>
      <c r="G100" s="73">
        <v>90</v>
      </c>
      <c r="H100" s="90" t="s">
        <v>19</v>
      </c>
      <c r="I100" s="74" t="s">
        <v>95</v>
      </c>
      <c r="J100" s="75">
        <v>7286.1219000000001</v>
      </c>
      <c r="K100" s="76">
        <v>1220.1199999999999</v>
      </c>
      <c r="M100" s="93"/>
      <c r="N100" s="94"/>
      <c r="O100" s="94"/>
      <c r="P100" s="94"/>
      <c r="Q100" s="94"/>
      <c r="R100" s="95"/>
      <c r="S100" s="95" t="b">
        <f t="shared" si="3"/>
        <v>0</v>
      </c>
      <c r="T100" s="95" t="b">
        <f t="shared" si="4"/>
        <v>0</v>
      </c>
      <c r="U100" t="b">
        <f t="shared" si="5"/>
        <v>0</v>
      </c>
    </row>
    <row r="101" spans="1:21" ht="12.75" customHeight="1" x14ac:dyDescent="0.2">
      <c r="A101" s="68">
        <v>91</v>
      </c>
      <c r="B101" s="90" t="s">
        <v>19</v>
      </c>
      <c r="C101" s="69" t="s">
        <v>96</v>
      </c>
      <c r="D101" s="70">
        <v>81.740899999999996</v>
      </c>
      <c r="E101" s="71">
        <v>5.42</v>
      </c>
      <c r="F101" s="72"/>
      <c r="G101" s="73">
        <v>91</v>
      </c>
      <c r="H101" s="90" t="s">
        <v>19</v>
      </c>
      <c r="I101" s="74" t="s">
        <v>96</v>
      </c>
      <c r="J101" s="75">
        <v>81.740899999999996</v>
      </c>
      <c r="K101" s="76">
        <v>13.69</v>
      </c>
      <c r="M101" s="93"/>
      <c r="N101" s="94"/>
      <c r="O101" s="94"/>
      <c r="P101" s="94"/>
      <c r="Q101" s="94"/>
      <c r="R101" s="95"/>
      <c r="S101" s="95" t="b">
        <f t="shared" si="3"/>
        <v>0</v>
      </c>
      <c r="T101" s="95" t="b">
        <f t="shared" si="4"/>
        <v>0</v>
      </c>
      <c r="U101" t="b">
        <f t="shared" si="5"/>
        <v>0</v>
      </c>
    </row>
    <row r="102" spans="1:21" ht="12.75" customHeight="1" x14ac:dyDescent="0.2">
      <c r="A102" s="68">
        <v>92</v>
      </c>
      <c r="B102" s="90" t="s">
        <v>19</v>
      </c>
      <c r="C102" s="69" t="s">
        <v>97</v>
      </c>
      <c r="D102" s="70">
        <v>793.98140000000001</v>
      </c>
      <c r="E102" s="71">
        <v>52.65</v>
      </c>
      <c r="F102" s="72"/>
      <c r="G102" s="73">
        <v>92</v>
      </c>
      <c r="H102" s="90" t="s">
        <v>19</v>
      </c>
      <c r="I102" s="74" t="s">
        <v>97</v>
      </c>
      <c r="J102" s="75">
        <v>793.98140000000001</v>
      </c>
      <c r="K102" s="76">
        <v>132.96</v>
      </c>
      <c r="M102" s="93"/>
      <c r="N102" s="94"/>
      <c r="O102" s="94"/>
      <c r="P102" s="94"/>
      <c r="Q102" s="94"/>
      <c r="R102" s="95"/>
      <c r="S102" s="95" t="b">
        <f t="shared" si="3"/>
        <v>0</v>
      </c>
      <c r="T102" s="95" t="b">
        <f t="shared" si="4"/>
        <v>0</v>
      </c>
      <c r="U102" t="b">
        <f t="shared" si="5"/>
        <v>0</v>
      </c>
    </row>
    <row r="103" spans="1:21" ht="12.75" customHeight="1" x14ac:dyDescent="0.2">
      <c r="A103" s="68">
        <v>93</v>
      </c>
      <c r="B103" s="90" t="s">
        <v>19</v>
      </c>
      <c r="C103" s="69" t="s">
        <v>98</v>
      </c>
      <c r="D103" s="70">
        <v>23.171199999999999</v>
      </c>
      <c r="E103" s="71">
        <v>1.54</v>
      </c>
      <c r="F103" s="72"/>
      <c r="G103" s="73">
        <v>93</v>
      </c>
      <c r="H103" s="90" t="s">
        <v>19</v>
      </c>
      <c r="I103" s="74" t="s">
        <v>98</v>
      </c>
      <c r="J103" s="75">
        <v>23.171199999999999</v>
      </c>
      <c r="K103" s="76">
        <v>3.88</v>
      </c>
      <c r="M103" s="93"/>
      <c r="N103" s="94"/>
      <c r="O103" s="94"/>
      <c r="P103" s="94"/>
      <c r="Q103" s="94"/>
      <c r="R103" s="95"/>
      <c r="S103" s="95" t="b">
        <f t="shared" si="3"/>
        <v>0</v>
      </c>
      <c r="T103" s="95" t="b">
        <f t="shared" si="4"/>
        <v>0</v>
      </c>
      <c r="U103" t="b">
        <f t="shared" si="5"/>
        <v>0</v>
      </c>
    </row>
    <row r="104" spans="1:21" ht="12.75" customHeight="1" x14ac:dyDescent="0.2">
      <c r="A104" s="68">
        <v>94</v>
      </c>
      <c r="B104" s="90" t="s">
        <v>19</v>
      </c>
      <c r="C104" s="69" t="s">
        <v>99</v>
      </c>
      <c r="D104" s="70">
        <v>511.96050000000002</v>
      </c>
      <c r="E104" s="71">
        <v>33.950000000000003</v>
      </c>
      <c r="F104" s="72"/>
      <c r="G104" s="73">
        <v>94</v>
      </c>
      <c r="H104" s="90" t="s">
        <v>19</v>
      </c>
      <c r="I104" s="74" t="s">
        <v>99</v>
      </c>
      <c r="J104" s="75">
        <v>511.96050000000002</v>
      </c>
      <c r="K104" s="76">
        <v>85.73</v>
      </c>
      <c r="M104" s="93"/>
      <c r="N104" s="94"/>
      <c r="O104" s="94"/>
      <c r="P104" s="94"/>
      <c r="Q104" s="94"/>
      <c r="R104" s="95"/>
      <c r="S104" s="95" t="b">
        <f t="shared" si="3"/>
        <v>0</v>
      </c>
      <c r="T104" s="95" t="b">
        <f t="shared" si="4"/>
        <v>0</v>
      </c>
      <c r="U104" t="b">
        <f t="shared" si="5"/>
        <v>0</v>
      </c>
    </row>
    <row r="105" spans="1:21" ht="12.75" customHeight="1" x14ac:dyDescent="0.2">
      <c r="A105" s="68">
        <v>95</v>
      </c>
      <c r="B105" s="90" t="s">
        <v>19</v>
      </c>
      <c r="C105" s="69" t="s">
        <v>100</v>
      </c>
      <c r="D105" s="70">
        <v>6.8564999999999996</v>
      </c>
      <c r="E105" s="71">
        <v>0.45</v>
      </c>
      <c r="F105" s="72"/>
      <c r="G105" s="73">
        <v>95</v>
      </c>
      <c r="H105" s="90" t="s">
        <v>19</v>
      </c>
      <c r="I105" s="74" t="s">
        <v>100</v>
      </c>
      <c r="J105" s="75">
        <v>6.8564999999999996</v>
      </c>
      <c r="K105" s="76">
        <v>1.1499999999999999</v>
      </c>
      <c r="M105" s="93"/>
      <c r="N105" s="94"/>
      <c r="O105" s="94"/>
      <c r="P105" s="94"/>
      <c r="Q105" s="94"/>
      <c r="R105" s="95"/>
      <c r="S105" s="95" t="b">
        <f t="shared" si="3"/>
        <v>0</v>
      </c>
      <c r="T105" s="95" t="b">
        <f t="shared" si="4"/>
        <v>0</v>
      </c>
      <c r="U105" t="b">
        <f t="shared" si="5"/>
        <v>0</v>
      </c>
    </row>
    <row r="106" spans="1:21" ht="12.75" customHeight="1" x14ac:dyDescent="0.2">
      <c r="A106" s="68">
        <v>96</v>
      </c>
      <c r="B106" s="90" t="s">
        <v>19</v>
      </c>
      <c r="C106" s="69" t="s">
        <v>730</v>
      </c>
      <c r="D106" s="70">
        <v>5.6219999999999999</v>
      </c>
      <c r="E106" s="71">
        <v>0.37</v>
      </c>
      <c r="F106" s="72"/>
      <c r="G106" s="73">
        <v>96</v>
      </c>
      <c r="H106" s="90" t="s">
        <v>19</v>
      </c>
      <c r="I106" s="74" t="s">
        <v>730</v>
      </c>
      <c r="J106" s="75">
        <v>5.6219999999999999</v>
      </c>
      <c r="K106" s="76">
        <v>0.94</v>
      </c>
      <c r="M106" s="93"/>
      <c r="N106" s="94"/>
      <c r="O106" s="94"/>
      <c r="P106" s="94"/>
      <c r="Q106" s="94"/>
      <c r="R106" s="95"/>
      <c r="S106" s="95" t="b">
        <f t="shared" si="3"/>
        <v>0</v>
      </c>
      <c r="T106" s="95" t="b">
        <f t="shared" si="4"/>
        <v>0</v>
      </c>
      <c r="U106" t="b">
        <f t="shared" si="5"/>
        <v>0</v>
      </c>
    </row>
    <row r="107" spans="1:21" ht="12.75" customHeight="1" x14ac:dyDescent="0.2">
      <c r="A107" s="68">
        <v>97</v>
      </c>
      <c r="B107" s="90" t="s">
        <v>19</v>
      </c>
      <c r="C107" s="69" t="s">
        <v>101</v>
      </c>
      <c r="D107" s="70">
        <v>6.9565999999999999</v>
      </c>
      <c r="E107" s="71">
        <v>0.46</v>
      </c>
      <c r="F107" s="72"/>
      <c r="G107" s="73">
        <v>97</v>
      </c>
      <c r="H107" s="90" t="s">
        <v>19</v>
      </c>
      <c r="I107" s="74" t="s">
        <v>101</v>
      </c>
      <c r="J107" s="75">
        <v>6.9565999999999999</v>
      </c>
      <c r="K107" s="76">
        <v>1.1599999999999999</v>
      </c>
      <c r="M107" s="93"/>
      <c r="N107" s="94"/>
      <c r="O107" s="94"/>
      <c r="P107" s="94"/>
      <c r="Q107" s="94"/>
      <c r="R107" s="95"/>
      <c r="S107" s="95" t="b">
        <f t="shared" si="3"/>
        <v>0</v>
      </c>
      <c r="T107" s="95" t="b">
        <f t="shared" si="4"/>
        <v>0</v>
      </c>
      <c r="U107" t="b">
        <f t="shared" si="5"/>
        <v>0</v>
      </c>
    </row>
    <row r="108" spans="1:21" ht="12.75" customHeight="1" x14ac:dyDescent="0.2">
      <c r="A108" s="68">
        <v>98</v>
      </c>
      <c r="B108" s="90" t="s">
        <v>19</v>
      </c>
      <c r="C108" s="69" t="s">
        <v>102</v>
      </c>
      <c r="D108" s="70">
        <v>11.2857</v>
      </c>
      <c r="E108" s="71">
        <v>0.75</v>
      </c>
      <c r="F108" s="72"/>
      <c r="G108" s="73">
        <v>98</v>
      </c>
      <c r="H108" s="90" t="s">
        <v>19</v>
      </c>
      <c r="I108" s="74" t="s">
        <v>102</v>
      </c>
      <c r="J108" s="75">
        <v>11.2857</v>
      </c>
      <c r="K108" s="76">
        <v>1.89</v>
      </c>
      <c r="M108" s="93"/>
      <c r="N108" s="94"/>
      <c r="O108" s="94"/>
      <c r="P108" s="94"/>
      <c r="Q108" s="94"/>
      <c r="R108" s="95"/>
      <c r="S108" s="95" t="b">
        <f t="shared" si="3"/>
        <v>0</v>
      </c>
      <c r="T108" s="95" t="b">
        <f t="shared" si="4"/>
        <v>0</v>
      </c>
      <c r="U108" t="b">
        <f t="shared" si="5"/>
        <v>0</v>
      </c>
    </row>
    <row r="109" spans="1:21" ht="12.75" customHeight="1" x14ac:dyDescent="0.2">
      <c r="A109" s="68">
        <v>99</v>
      </c>
      <c r="B109" s="90" t="s">
        <v>19</v>
      </c>
      <c r="C109" s="69" t="s">
        <v>103</v>
      </c>
      <c r="D109" s="70">
        <v>14.107699999999999</v>
      </c>
      <c r="E109" s="71">
        <v>0.94</v>
      </c>
      <c r="F109" s="72"/>
      <c r="G109" s="73">
        <v>99</v>
      </c>
      <c r="H109" s="90" t="s">
        <v>19</v>
      </c>
      <c r="I109" s="74" t="s">
        <v>103</v>
      </c>
      <c r="J109" s="75">
        <v>14.107699999999999</v>
      </c>
      <c r="K109" s="76">
        <v>2.36</v>
      </c>
      <c r="M109" s="93"/>
      <c r="N109" s="94"/>
      <c r="O109" s="94"/>
      <c r="P109" s="94"/>
      <c r="Q109" s="94"/>
      <c r="R109" s="95"/>
      <c r="S109" s="95" t="b">
        <f t="shared" si="3"/>
        <v>0</v>
      </c>
      <c r="T109" s="95" t="b">
        <f t="shared" si="4"/>
        <v>0</v>
      </c>
      <c r="U109" t="b">
        <f t="shared" si="5"/>
        <v>0</v>
      </c>
    </row>
    <row r="110" spans="1:21" ht="12.75" customHeight="1" x14ac:dyDescent="0.2">
      <c r="A110" s="68">
        <v>100</v>
      </c>
      <c r="B110" s="90" t="s">
        <v>19</v>
      </c>
      <c r="C110" s="69" t="s">
        <v>104</v>
      </c>
      <c r="D110" s="70">
        <v>8.3933</v>
      </c>
      <c r="E110" s="71">
        <v>0.56000000000000005</v>
      </c>
      <c r="F110" s="72"/>
      <c r="G110" s="73">
        <v>100</v>
      </c>
      <c r="H110" s="90" t="s">
        <v>19</v>
      </c>
      <c r="I110" s="74" t="s">
        <v>104</v>
      </c>
      <c r="J110" s="75">
        <v>8.3933</v>
      </c>
      <c r="K110" s="76">
        <v>1.41</v>
      </c>
      <c r="M110" s="93"/>
      <c r="N110" s="94"/>
      <c r="O110" s="94"/>
      <c r="P110" s="94"/>
      <c r="Q110" s="94"/>
      <c r="R110" s="95"/>
      <c r="S110" s="95" t="b">
        <f t="shared" si="3"/>
        <v>0</v>
      </c>
      <c r="T110" s="95" t="b">
        <f t="shared" si="4"/>
        <v>0</v>
      </c>
      <c r="U110" t="b">
        <f t="shared" si="5"/>
        <v>0</v>
      </c>
    </row>
    <row r="111" spans="1:21" ht="12.75" customHeight="1" x14ac:dyDescent="0.2">
      <c r="A111" s="68">
        <v>101</v>
      </c>
      <c r="B111" s="90" t="s">
        <v>19</v>
      </c>
      <c r="C111" s="69" t="s">
        <v>105</v>
      </c>
      <c r="D111" s="70">
        <v>8.8123000000000005</v>
      </c>
      <c r="E111" s="71">
        <v>0.57999999999999996</v>
      </c>
      <c r="F111" s="72"/>
      <c r="G111" s="73">
        <v>101</v>
      </c>
      <c r="H111" s="90" t="s">
        <v>19</v>
      </c>
      <c r="I111" s="74" t="s">
        <v>105</v>
      </c>
      <c r="J111" s="75">
        <v>8.8123000000000005</v>
      </c>
      <c r="K111" s="76">
        <v>1.48</v>
      </c>
      <c r="M111" s="93"/>
      <c r="N111" s="94"/>
      <c r="O111" s="94"/>
      <c r="P111" s="94"/>
      <c r="Q111" s="94"/>
      <c r="R111" s="95"/>
      <c r="S111" s="95" t="b">
        <f t="shared" si="3"/>
        <v>0</v>
      </c>
      <c r="T111" s="95" t="b">
        <f t="shared" si="4"/>
        <v>0</v>
      </c>
      <c r="U111" t="b">
        <f t="shared" si="5"/>
        <v>0</v>
      </c>
    </row>
    <row r="112" spans="1:21" ht="12.75" customHeight="1" x14ac:dyDescent="0.2">
      <c r="A112" s="68">
        <v>102</v>
      </c>
      <c r="B112" s="90" t="s">
        <v>19</v>
      </c>
      <c r="C112" s="69" t="s">
        <v>106</v>
      </c>
      <c r="D112" s="70">
        <v>229.08029999999999</v>
      </c>
      <c r="E112" s="71">
        <v>15.19</v>
      </c>
      <c r="F112" s="72"/>
      <c r="G112" s="73">
        <v>102</v>
      </c>
      <c r="H112" s="90" t="s">
        <v>19</v>
      </c>
      <c r="I112" s="74" t="s">
        <v>106</v>
      </c>
      <c r="J112" s="75">
        <v>229.08029999999999</v>
      </c>
      <c r="K112" s="76">
        <v>38.36</v>
      </c>
      <c r="M112" s="93"/>
      <c r="N112" s="94"/>
      <c r="O112" s="94"/>
      <c r="P112" s="94"/>
      <c r="Q112" s="94"/>
      <c r="R112" s="95"/>
      <c r="S112" s="95" t="b">
        <f t="shared" si="3"/>
        <v>0</v>
      </c>
      <c r="T112" s="95" t="b">
        <f t="shared" si="4"/>
        <v>0</v>
      </c>
      <c r="U112" t="b">
        <f t="shared" si="5"/>
        <v>0</v>
      </c>
    </row>
    <row r="113" spans="1:21" ht="12.75" customHeight="1" x14ac:dyDescent="0.2">
      <c r="A113" s="68">
        <v>103</v>
      </c>
      <c r="B113" s="90" t="s">
        <v>19</v>
      </c>
      <c r="C113" s="69" t="s">
        <v>107</v>
      </c>
      <c r="D113" s="70">
        <v>36.442700000000002</v>
      </c>
      <c r="E113" s="71">
        <v>2.42</v>
      </c>
      <c r="F113" s="72"/>
      <c r="G113" s="73">
        <v>103</v>
      </c>
      <c r="H113" s="90" t="s">
        <v>19</v>
      </c>
      <c r="I113" s="74" t="s">
        <v>107</v>
      </c>
      <c r="J113" s="75">
        <v>36.442700000000002</v>
      </c>
      <c r="K113" s="76">
        <v>6.1</v>
      </c>
      <c r="M113" s="93"/>
      <c r="N113" s="94"/>
      <c r="O113" s="94"/>
      <c r="P113" s="94"/>
      <c r="Q113" s="94"/>
      <c r="R113" s="95"/>
      <c r="S113" s="95" t="b">
        <f t="shared" si="3"/>
        <v>0</v>
      </c>
      <c r="T113" s="95" t="b">
        <f t="shared" si="4"/>
        <v>0</v>
      </c>
      <c r="U113" t="b">
        <f t="shared" si="5"/>
        <v>0</v>
      </c>
    </row>
    <row r="114" spans="1:21" ht="12.75" customHeight="1" x14ac:dyDescent="0.2">
      <c r="A114" s="68">
        <v>104</v>
      </c>
      <c r="B114" s="90" t="s">
        <v>19</v>
      </c>
      <c r="C114" s="69" t="s">
        <v>108</v>
      </c>
      <c r="D114" s="70">
        <v>148.76830000000001</v>
      </c>
      <c r="E114" s="71">
        <v>9.86</v>
      </c>
      <c r="F114" s="72"/>
      <c r="G114" s="73">
        <v>104</v>
      </c>
      <c r="H114" s="90" t="s">
        <v>19</v>
      </c>
      <c r="I114" s="74" t="s">
        <v>108</v>
      </c>
      <c r="J114" s="75">
        <v>148.76830000000001</v>
      </c>
      <c r="K114" s="76">
        <v>24.91</v>
      </c>
      <c r="M114" s="93"/>
      <c r="N114" s="94"/>
      <c r="O114" s="94"/>
      <c r="P114" s="94"/>
      <c r="Q114" s="94"/>
      <c r="R114" s="95"/>
      <c r="S114" s="95" t="b">
        <f t="shared" si="3"/>
        <v>0</v>
      </c>
      <c r="T114" s="95" t="b">
        <f t="shared" si="4"/>
        <v>0</v>
      </c>
      <c r="U114" t="b">
        <f t="shared" si="5"/>
        <v>0</v>
      </c>
    </row>
    <row r="115" spans="1:21" ht="12.75" customHeight="1" x14ac:dyDescent="0.2">
      <c r="A115" s="68">
        <v>105</v>
      </c>
      <c r="B115" s="90" t="s">
        <v>19</v>
      </c>
      <c r="C115" s="69" t="s">
        <v>109</v>
      </c>
      <c r="D115" s="70">
        <v>252.43620000000001</v>
      </c>
      <c r="E115" s="71">
        <v>16.739999999999998</v>
      </c>
      <c r="F115" s="72"/>
      <c r="G115" s="73">
        <v>105</v>
      </c>
      <c r="H115" s="90" t="s">
        <v>19</v>
      </c>
      <c r="I115" s="74" t="s">
        <v>109</v>
      </c>
      <c r="J115" s="75">
        <v>252.43620000000001</v>
      </c>
      <c r="K115" s="76">
        <v>42.27</v>
      </c>
      <c r="M115" s="93"/>
      <c r="N115" s="94"/>
      <c r="O115" s="94"/>
      <c r="P115" s="94"/>
      <c r="Q115" s="94"/>
      <c r="R115" s="95"/>
      <c r="S115" s="95" t="b">
        <f t="shared" si="3"/>
        <v>0</v>
      </c>
      <c r="T115" s="95" t="b">
        <f t="shared" si="4"/>
        <v>0</v>
      </c>
      <c r="U115" t="b">
        <f t="shared" si="5"/>
        <v>0</v>
      </c>
    </row>
    <row r="116" spans="1:21" ht="12.75" customHeight="1" x14ac:dyDescent="0.2">
      <c r="A116" s="68">
        <v>106</v>
      </c>
      <c r="B116" s="90" t="s">
        <v>19</v>
      </c>
      <c r="C116" s="69" t="s">
        <v>110</v>
      </c>
      <c r="D116" s="70">
        <v>1651.5453</v>
      </c>
      <c r="E116" s="71">
        <v>109.51</v>
      </c>
      <c r="F116" s="72"/>
      <c r="G116" s="73">
        <v>106</v>
      </c>
      <c r="H116" s="90" t="s">
        <v>19</v>
      </c>
      <c r="I116" s="74" t="s">
        <v>110</v>
      </c>
      <c r="J116" s="75">
        <v>1651.5453</v>
      </c>
      <c r="K116" s="76">
        <v>276.56</v>
      </c>
      <c r="M116" s="93"/>
      <c r="N116" s="94"/>
      <c r="O116" s="94"/>
      <c r="P116" s="94"/>
      <c r="Q116" s="94"/>
      <c r="R116" s="95"/>
      <c r="S116" s="95" t="b">
        <f t="shared" si="3"/>
        <v>0</v>
      </c>
      <c r="T116" s="95" t="b">
        <f t="shared" si="4"/>
        <v>0</v>
      </c>
      <c r="U116" t="b">
        <f t="shared" si="5"/>
        <v>0</v>
      </c>
    </row>
    <row r="117" spans="1:21" ht="12.75" customHeight="1" x14ac:dyDescent="0.2">
      <c r="A117" s="68">
        <v>107</v>
      </c>
      <c r="B117" s="90" t="s">
        <v>19</v>
      </c>
      <c r="C117" s="69" t="s">
        <v>717</v>
      </c>
      <c r="D117" s="70">
        <v>66.009699999999995</v>
      </c>
      <c r="E117" s="71">
        <v>4.38</v>
      </c>
      <c r="F117" s="72"/>
      <c r="G117" s="73">
        <v>107</v>
      </c>
      <c r="H117" s="90" t="s">
        <v>19</v>
      </c>
      <c r="I117" s="74" t="s">
        <v>717</v>
      </c>
      <c r="J117" s="75">
        <v>66.009699999999995</v>
      </c>
      <c r="K117" s="76">
        <v>11.05</v>
      </c>
      <c r="M117" s="93"/>
      <c r="N117" s="94"/>
      <c r="O117" s="94"/>
      <c r="P117" s="94"/>
      <c r="Q117" s="94"/>
      <c r="R117" s="95"/>
      <c r="S117" s="95" t="b">
        <f t="shared" si="3"/>
        <v>0</v>
      </c>
      <c r="T117" s="95" t="b">
        <f t="shared" si="4"/>
        <v>0</v>
      </c>
      <c r="U117" t="b">
        <f t="shared" si="5"/>
        <v>0</v>
      </c>
    </row>
    <row r="118" spans="1:21" ht="12.75" customHeight="1" x14ac:dyDescent="0.2">
      <c r="A118" s="68">
        <v>108</v>
      </c>
      <c r="B118" s="90" t="s">
        <v>19</v>
      </c>
      <c r="C118" s="69" t="s">
        <v>111</v>
      </c>
      <c r="D118" s="70">
        <v>679.58349999999996</v>
      </c>
      <c r="E118" s="71">
        <v>45.06</v>
      </c>
      <c r="F118" s="72"/>
      <c r="G118" s="73">
        <v>108</v>
      </c>
      <c r="H118" s="90" t="s">
        <v>19</v>
      </c>
      <c r="I118" s="74" t="s">
        <v>111</v>
      </c>
      <c r="J118" s="75">
        <v>679.58349999999996</v>
      </c>
      <c r="K118" s="76">
        <v>113.8</v>
      </c>
      <c r="M118" s="93"/>
      <c r="N118" s="94"/>
      <c r="O118" s="94"/>
      <c r="P118" s="94"/>
      <c r="Q118" s="94"/>
      <c r="R118" s="95"/>
      <c r="S118" s="95" t="b">
        <f t="shared" si="3"/>
        <v>0</v>
      </c>
      <c r="T118" s="95" t="b">
        <f t="shared" si="4"/>
        <v>0</v>
      </c>
      <c r="U118" t="b">
        <f t="shared" si="5"/>
        <v>0</v>
      </c>
    </row>
    <row r="119" spans="1:21" ht="12.75" customHeight="1" x14ac:dyDescent="0.2">
      <c r="A119" s="68">
        <v>109</v>
      </c>
      <c r="B119" s="90" t="s">
        <v>19</v>
      </c>
      <c r="C119" s="69" t="s">
        <v>112</v>
      </c>
      <c r="D119" s="70">
        <v>208.3193</v>
      </c>
      <c r="E119" s="71">
        <v>13.81</v>
      </c>
      <c r="F119" s="72"/>
      <c r="G119" s="73">
        <v>109</v>
      </c>
      <c r="H119" s="90" t="s">
        <v>19</v>
      </c>
      <c r="I119" s="74" t="s">
        <v>112</v>
      </c>
      <c r="J119" s="75">
        <v>208.3193</v>
      </c>
      <c r="K119" s="76">
        <v>34.880000000000003</v>
      </c>
      <c r="M119" s="93"/>
      <c r="N119" s="94"/>
      <c r="O119" s="94"/>
      <c r="P119" s="94"/>
      <c r="Q119" s="94"/>
      <c r="R119" s="95"/>
      <c r="S119" s="95" t="b">
        <f t="shared" si="3"/>
        <v>0</v>
      </c>
      <c r="T119" s="95" t="b">
        <f t="shared" si="4"/>
        <v>0</v>
      </c>
      <c r="U119" t="b">
        <f t="shared" si="5"/>
        <v>0</v>
      </c>
    </row>
    <row r="120" spans="1:21" ht="12.75" customHeight="1" x14ac:dyDescent="0.2">
      <c r="A120" s="68">
        <v>110</v>
      </c>
      <c r="B120" s="90" t="s">
        <v>19</v>
      </c>
      <c r="C120" s="69" t="s">
        <v>718</v>
      </c>
      <c r="D120" s="70">
        <v>71.112499999999997</v>
      </c>
      <c r="E120" s="71">
        <v>4.72</v>
      </c>
      <c r="F120" s="72"/>
      <c r="G120" s="73">
        <v>110</v>
      </c>
      <c r="H120" s="90" t="s">
        <v>19</v>
      </c>
      <c r="I120" s="74" t="s">
        <v>718</v>
      </c>
      <c r="J120" s="75">
        <v>71.112499999999997</v>
      </c>
      <c r="K120" s="76">
        <v>11.91</v>
      </c>
      <c r="M120" s="93"/>
      <c r="N120" s="94"/>
      <c r="O120" s="94"/>
      <c r="P120" s="94"/>
      <c r="Q120" s="94"/>
      <c r="R120" s="95"/>
      <c r="S120" s="95" t="b">
        <f t="shared" si="3"/>
        <v>0</v>
      </c>
      <c r="T120" s="95" t="b">
        <f t="shared" si="4"/>
        <v>0</v>
      </c>
      <c r="U120" t="b">
        <f t="shared" si="5"/>
        <v>0</v>
      </c>
    </row>
    <row r="121" spans="1:21" ht="12.75" customHeight="1" x14ac:dyDescent="0.2">
      <c r="A121" s="68">
        <v>111</v>
      </c>
      <c r="B121" s="90" t="s">
        <v>19</v>
      </c>
      <c r="C121" s="69" t="s">
        <v>719</v>
      </c>
      <c r="D121" s="70">
        <v>45.725000000000001</v>
      </c>
      <c r="E121" s="71">
        <v>3.03</v>
      </c>
      <c r="F121" s="72"/>
      <c r="G121" s="73">
        <v>111</v>
      </c>
      <c r="H121" s="90" t="s">
        <v>19</v>
      </c>
      <c r="I121" s="74" t="s">
        <v>719</v>
      </c>
      <c r="J121" s="75">
        <v>45.725000000000001</v>
      </c>
      <c r="K121" s="76">
        <v>7.66</v>
      </c>
      <c r="M121" s="93"/>
      <c r="N121" s="94"/>
      <c r="O121" s="94"/>
      <c r="P121" s="94"/>
      <c r="Q121" s="94"/>
      <c r="R121" s="95"/>
      <c r="S121" s="95" t="b">
        <f t="shared" si="3"/>
        <v>0</v>
      </c>
      <c r="T121" s="95" t="b">
        <f t="shared" si="4"/>
        <v>0</v>
      </c>
      <c r="U121" t="b">
        <f t="shared" si="5"/>
        <v>0</v>
      </c>
    </row>
    <row r="122" spans="1:21" ht="12.75" customHeight="1" x14ac:dyDescent="0.2">
      <c r="A122" s="68">
        <v>112</v>
      </c>
      <c r="B122" s="90" t="s">
        <v>19</v>
      </c>
      <c r="C122" s="69" t="s">
        <v>720</v>
      </c>
      <c r="D122" s="70">
        <v>61.039099999999998</v>
      </c>
      <c r="E122" s="71">
        <v>4.05</v>
      </c>
      <c r="F122" s="72"/>
      <c r="G122" s="73">
        <v>112</v>
      </c>
      <c r="H122" s="90" t="s">
        <v>19</v>
      </c>
      <c r="I122" s="74" t="s">
        <v>720</v>
      </c>
      <c r="J122" s="75">
        <v>61.039099999999998</v>
      </c>
      <c r="K122" s="76">
        <v>10.220000000000001</v>
      </c>
      <c r="M122" s="93"/>
      <c r="N122" s="94"/>
      <c r="O122" s="94"/>
      <c r="P122" s="94"/>
      <c r="Q122" s="94"/>
      <c r="R122" s="95"/>
      <c r="S122" s="95" t="b">
        <f t="shared" si="3"/>
        <v>0</v>
      </c>
      <c r="T122" s="95" t="b">
        <f t="shared" si="4"/>
        <v>0</v>
      </c>
      <c r="U122" t="b">
        <f t="shared" si="5"/>
        <v>0</v>
      </c>
    </row>
    <row r="123" spans="1:21" ht="12.75" customHeight="1" x14ac:dyDescent="0.2">
      <c r="A123" s="68">
        <v>113</v>
      </c>
      <c r="B123" s="90" t="s">
        <v>19</v>
      </c>
      <c r="C123" s="69" t="s">
        <v>731</v>
      </c>
      <c r="D123" s="70">
        <v>10.653700000000001</v>
      </c>
      <c r="E123" s="71">
        <v>0.71</v>
      </c>
      <c r="F123" s="72"/>
      <c r="G123" s="73">
        <v>113</v>
      </c>
      <c r="H123" s="90" t="s">
        <v>19</v>
      </c>
      <c r="I123" s="74" t="s">
        <v>731</v>
      </c>
      <c r="J123" s="75">
        <v>10.653700000000001</v>
      </c>
      <c r="K123" s="76">
        <v>1.78</v>
      </c>
      <c r="M123" s="93"/>
      <c r="N123" s="94"/>
      <c r="O123" s="94"/>
      <c r="P123" s="94"/>
      <c r="Q123" s="94"/>
      <c r="R123" s="95"/>
      <c r="S123" s="95" t="b">
        <f t="shared" si="3"/>
        <v>0</v>
      </c>
      <c r="T123" s="95" t="b">
        <f t="shared" si="4"/>
        <v>0</v>
      </c>
      <c r="U123" t="b">
        <f t="shared" si="5"/>
        <v>0</v>
      </c>
    </row>
    <row r="124" spans="1:21" ht="12.75" customHeight="1" x14ac:dyDescent="0.2">
      <c r="A124" s="68">
        <v>114</v>
      </c>
      <c r="B124" s="90" t="s">
        <v>19</v>
      </c>
      <c r="C124" s="69" t="s">
        <v>695</v>
      </c>
      <c r="D124" s="70">
        <v>31.4664</v>
      </c>
      <c r="E124" s="71">
        <v>2.09</v>
      </c>
      <c r="F124" s="72"/>
      <c r="G124" s="73">
        <v>114</v>
      </c>
      <c r="H124" s="90" t="s">
        <v>19</v>
      </c>
      <c r="I124" s="74" t="s">
        <v>695</v>
      </c>
      <c r="J124" s="75">
        <v>31.4664</v>
      </c>
      <c r="K124" s="76">
        <v>5.27</v>
      </c>
      <c r="M124" s="93"/>
      <c r="N124" s="94"/>
      <c r="O124" s="94"/>
      <c r="P124" s="94"/>
      <c r="Q124" s="94"/>
      <c r="R124" s="95"/>
      <c r="S124" s="95" t="b">
        <f t="shared" si="3"/>
        <v>0</v>
      </c>
      <c r="T124" s="95" t="b">
        <f t="shared" si="4"/>
        <v>0</v>
      </c>
      <c r="U124" t="b">
        <f t="shared" si="5"/>
        <v>0</v>
      </c>
    </row>
    <row r="125" spans="1:21" ht="12.75" customHeight="1" x14ac:dyDescent="0.2">
      <c r="A125" s="68">
        <v>115</v>
      </c>
      <c r="B125" s="90" t="s">
        <v>19</v>
      </c>
      <c r="C125" s="69" t="s">
        <v>113</v>
      </c>
      <c r="D125" s="70">
        <v>54.685699999999997</v>
      </c>
      <c r="E125" s="71">
        <v>3.63</v>
      </c>
      <c r="F125" s="72"/>
      <c r="G125" s="73">
        <v>115</v>
      </c>
      <c r="H125" s="90" t="s">
        <v>19</v>
      </c>
      <c r="I125" s="74" t="s">
        <v>113</v>
      </c>
      <c r="J125" s="75">
        <v>54.685699999999997</v>
      </c>
      <c r="K125" s="76">
        <v>9.16</v>
      </c>
      <c r="M125" s="93"/>
      <c r="N125" s="94"/>
      <c r="O125" s="94"/>
      <c r="P125" s="94"/>
      <c r="Q125" s="94"/>
      <c r="R125" s="95"/>
      <c r="S125" s="95" t="b">
        <f t="shared" si="3"/>
        <v>0</v>
      </c>
      <c r="T125" s="95" t="b">
        <f t="shared" si="4"/>
        <v>0</v>
      </c>
      <c r="U125" t="b">
        <f t="shared" si="5"/>
        <v>0</v>
      </c>
    </row>
    <row r="126" spans="1:21" ht="12.75" customHeight="1" x14ac:dyDescent="0.2">
      <c r="A126" s="68">
        <v>116</v>
      </c>
      <c r="B126" s="90" t="s">
        <v>19</v>
      </c>
      <c r="C126" s="69" t="s">
        <v>114</v>
      </c>
      <c r="D126" s="70">
        <v>82.775800000000004</v>
      </c>
      <c r="E126" s="71">
        <v>5.49</v>
      </c>
      <c r="F126" s="72"/>
      <c r="G126" s="73">
        <v>116</v>
      </c>
      <c r="H126" s="90" t="s">
        <v>19</v>
      </c>
      <c r="I126" s="74" t="s">
        <v>114</v>
      </c>
      <c r="J126" s="75">
        <v>82.775800000000004</v>
      </c>
      <c r="K126" s="76">
        <v>13.86</v>
      </c>
      <c r="M126" s="93"/>
      <c r="N126" s="94"/>
      <c r="O126" s="94"/>
      <c r="P126" s="94"/>
      <c r="Q126" s="94"/>
      <c r="R126" s="95"/>
      <c r="S126" s="95" t="b">
        <f t="shared" si="3"/>
        <v>0</v>
      </c>
      <c r="T126" s="95" t="b">
        <f t="shared" si="4"/>
        <v>0</v>
      </c>
      <c r="U126" t="b">
        <f t="shared" si="5"/>
        <v>0</v>
      </c>
    </row>
    <row r="127" spans="1:21" ht="12.75" customHeight="1" x14ac:dyDescent="0.2">
      <c r="A127" s="68">
        <v>117</v>
      </c>
      <c r="B127" s="90" t="s">
        <v>19</v>
      </c>
      <c r="C127" s="69" t="s">
        <v>115</v>
      </c>
      <c r="D127" s="70">
        <v>116.40560000000001</v>
      </c>
      <c r="E127" s="71">
        <v>7.72</v>
      </c>
      <c r="F127" s="72"/>
      <c r="G127" s="73">
        <v>117</v>
      </c>
      <c r="H127" s="90" t="s">
        <v>19</v>
      </c>
      <c r="I127" s="74" t="s">
        <v>115</v>
      </c>
      <c r="J127" s="75">
        <v>116.40560000000001</v>
      </c>
      <c r="K127" s="76">
        <v>19.489999999999998</v>
      </c>
      <c r="M127" s="93"/>
      <c r="N127" s="94"/>
      <c r="O127" s="94"/>
      <c r="P127" s="94"/>
      <c r="Q127" s="94"/>
      <c r="R127" s="95"/>
      <c r="S127" s="95" t="b">
        <f t="shared" si="3"/>
        <v>0</v>
      </c>
      <c r="T127" s="95" t="b">
        <f t="shared" si="4"/>
        <v>0</v>
      </c>
      <c r="U127" t="b">
        <f t="shared" si="5"/>
        <v>0</v>
      </c>
    </row>
    <row r="128" spans="1:21" ht="12.75" customHeight="1" x14ac:dyDescent="0.2">
      <c r="A128" s="68">
        <v>118</v>
      </c>
      <c r="B128" s="90" t="s">
        <v>19</v>
      </c>
      <c r="C128" s="69" t="s">
        <v>116</v>
      </c>
      <c r="D128" s="70">
        <v>1514.8489999999999</v>
      </c>
      <c r="E128" s="71">
        <v>100.44</v>
      </c>
      <c r="F128" s="72"/>
      <c r="G128" s="73">
        <v>118</v>
      </c>
      <c r="H128" s="90" t="s">
        <v>19</v>
      </c>
      <c r="I128" s="74" t="s">
        <v>116</v>
      </c>
      <c r="J128" s="75">
        <v>1514.8489999999999</v>
      </c>
      <c r="K128" s="76">
        <v>253.67</v>
      </c>
      <c r="M128" s="93"/>
      <c r="N128" s="94"/>
      <c r="O128" s="94"/>
      <c r="P128" s="94"/>
      <c r="Q128" s="94"/>
      <c r="R128" s="95"/>
      <c r="S128" s="95" t="b">
        <f t="shared" si="3"/>
        <v>0</v>
      </c>
      <c r="T128" s="95" t="b">
        <f t="shared" si="4"/>
        <v>0</v>
      </c>
      <c r="U128" t="b">
        <f t="shared" si="5"/>
        <v>0</v>
      </c>
    </row>
    <row r="129" spans="1:21" ht="12.75" customHeight="1" x14ac:dyDescent="0.2">
      <c r="A129" s="68">
        <v>119</v>
      </c>
      <c r="B129" s="90" t="s">
        <v>19</v>
      </c>
      <c r="C129" s="69" t="s">
        <v>117</v>
      </c>
      <c r="D129" s="70">
        <v>170.24119999999999</v>
      </c>
      <c r="E129" s="71">
        <v>11.29</v>
      </c>
      <c r="F129" s="72"/>
      <c r="G129" s="73">
        <v>119</v>
      </c>
      <c r="H129" s="90" t="s">
        <v>19</v>
      </c>
      <c r="I129" s="74" t="s">
        <v>117</v>
      </c>
      <c r="J129" s="75">
        <v>170.24119999999999</v>
      </c>
      <c r="K129" s="76">
        <v>28.51</v>
      </c>
      <c r="M129" s="93"/>
      <c r="N129" s="94"/>
      <c r="O129" s="94"/>
      <c r="P129" s="94"/>
      <c r="Q129" s="94"/>
      <c r="R129" s="95"/>
      <c r="S129" s="95" t="b">
        <f t="shared" si="3"/>
        <v>0</v>
      </c>
      <c r="T129" s="95" t="b">
        <f t="shared" si="4"/>
        <v>0</v>
      </c>
      <c r="U129" t="b">
        <f t="shared" si="5"/>
        <v>0</v>
      </c>
    </row>
    <row r="130" spans="1:21" ht="12.75" customHeight="1" x14ac:dyDescent="0.2">
      <c r="A130" s="68">
        <v>120</v>
      </c>
      <c r="B130" s="90" t="s">
        <v>19</v>
      </c>
      <c r="C130" s="69" t="s">
        <v>118</v>
      </c>
      <c r="D130" s="70">
        <v>81.878900000000002</v>
      </c>
      <c r="E130" s="71">
        <v>5.43</v>
      </c>
      <c r="F130" s="72"/>
      <c r="G130" s="73">
        <v>120</v>
      </c>
      <c r="H130" s="90" t="s">
        <v>19</v>
      </c>
      <c r="I130" s="74" t="s">
        <v>118</v>
      </c>
      <c r="J130" s="75">
        <v>81.878900000000002</v>
      </c>
      <c r="K130" s="76">
        <v>13.71</v>
      </c>
      <c r="M130" s="93"/>
      <c r="N130" s="94"/>
      <c r="O130" s="94"/>
      <c r="P130" s="94"/>
      <c r="Q130" s="94"/>
      <c r="R130" s="95"/>
      <c r="S130" s="95" t="b">
        <f t="shared" si="3"/>
        <v>0</v>
      </c>
      <c r="T130" s="95" t="b">
        <f t="shared" si="4"/>
        <v>0</v>
      </c>
      <c r="U130" t="b">
        <f t="shared" si="5"/>
        <v>0</v>
      </c>
    </row>
    <row r="131" spans="1:21" ht="12.75" customHeight="1" x14ac:dyDescent="0.2">
      <c r="A131" s="68">
        <v>121</v>
      </c>
      <c r="B131" s="90" t="s">
        <v>19</v>
      </c>
      <c r="C131" s="69" t="s">
        <v>119</v>
      </c>
      <c r="D131" s="70">
        <v>219.99459999999999</v>
      </c>
      <c r="E131" s="71">
        <v>14.59</v>
      </c>
      <c r="F131" s="72"/>
      <c r="G131" s="73">
        <v>121</v>
      </c>
      <c r="H131" s="90" t="s">
        <v>19</v>
      </c>
      <c r="I131" s="74" t="s">
        <v>119</v>
      </c>
      <c r="J131" s="75">
        <v>219.99459999999999</v>
      </c>
      <c r="K131" s="76">
        <v>36.840000000000003</v>
      </c>
      <c r="M131" s="93"/>
      <c r="N131" s="94"/>
      <c r="O131" s="94"/>
      <c r="P131" s="94"/>
      <c r="Q131" s="94"/>
      <c r="R131" s="95"/>
      <c r="S131" s="95" t="b">
        <f t="shared" si="3"/>
        <v>0</v>
      </c>
      <c r="T131" s="95" t="b">
        <f t="shared" si="4"/>
        <v>0</v>
      </c>
      <c r="U131" t="b">
        <f t="shared" si="5"/>
        <v>0</v>
      </c>
    </row>
    <row r="132" spans="1:21" ht="12.75" customHeight="1" x14ac:dyDescent="0.2">
      <c r="A132" s="68">
        <v>122</v>
      </c>
      <c r="B132" s="90" t="s">
        <v>19</v>
      </c>
      <c r="C132" s="69" t="s">
        <v>120</v>
      </c>
      <c r="D132" s="70">
        <v>99.507300000000001</v>
      </c>
      <c r="E132" s="71">
        <v>6.6</v>
      </c>
      <c r="F132" s="72"/>
      <c r="G132" s="73">
        <v>122</v>
      </c>
      <c r="H132" s="90" t="s">
        <v>19</v>
      </c>
      <c r="I132" s="74" t="s">
        <v>120</v>
      </c>
      <c r="J132" s="75">
        <v>99.507300000000001</v>
      </c>
      <c r="K132" s="76">
        <v>16.66</v>
      </c>
      <c r="M132" s="93"/>
      <c r="N132" s="94"/>
      <c r="O132" s="94"/>
      <c r="P132" s="94"/>
      <c r="Q132" s="94"/>
      <c r="R132" s="95"/>
      <c r="S132" s="95" t="b">
        <f t="shared" si="3"/>
        <v>0</v>
      </c>
      <c r="T132" s="95" t="b">
        <f t="shared" si="4"/>
        <v>0</v>
      </c>
      <c r="U132" t="b">
        <f t="shared" si="5"/>
        <v>0</v>
      </c>
    </row>
    <row r="133" spans="1:21" ht="12.75" customHeight="1" x14ac:dyDescent="0.2">
      <c r="A133" s="68">
        <v>123</v>
      </c>
      <c r="B133" s="90" t="s">
        <v>19</v>
      </c>
      <c r="C133" s="69" t="s">
        <v>121</v>
      </c>
      <c r="D133" s="70">
        <v>105.9374</v>
      </c>
      <c r="E133" s="71">
        <v>7.02</v>
      </c>
      <c r="F133" s="72"/>
      <c r="G133" s="73">
        <v>123</v>
      </c>
      <c r="H133" s="90" t="s">
        <v>19</v>
      </c>
      <c r="I133" s="74" t="s">
        <v>121</v>
      </c>
      <c r="J133" s="75">
        <v>105.9374</v>
      </c>
      <c r="K133" s="76">
        <v>17.739999999999998</v>
      </c>
      <c r="M133" s="93"/>
      <c r="N133" s="94"/>
      <c r="O133" s="94"/>
      <c r="P133" s="94"/>
      <c r="Q133" s="94"/>
      <c r="R133" s="95"/>
      <c r="S133" s="95" t="b">
        <f t="shared" si="3"/>
        <v>0</v>
      </c>
      <c r="T133" s="95" t="b">
        <f t="shared" si="4"/>
        <v>0</v>
      </c>
      <c r="U133" t="b">
        <f t="shared" si="5"/>
        <v>0</v>
      </c>
    </row>
    <row r="134" spans="1:21" ht="12.75" customHeight="1" x14ac:dyDescent="0.2">
      <c r="A134" s="68">
        <v>124</v>
      </c>
      <c r="B134" s="90" t="s">
        <v>19</v>
      </c>
      <c r="C134" s="69" t="s">
        <v>122</v>
      </c>
      <c r="D134" s="70">
        <v>162.24420000000001</v>
      </c>
      <c r="E134" s="71">
        <v>10.76</v>
      </c>
      <c r="F134" s="72"/>
      <c r="G134" s="73">
        <v>124</v>
      </c>
      <c r="H134" s="90" t="s">
        <v>19</v>
      </c>
      <c r="I134" s="74" t="s">
        <v>122</v>
      </c>
      <c r="J134" s="75">
        <v>162.24420000000001</v>
      </c>
      <c r="K134" s="76">
        <v>27.17</v>
      </c>
      <c r="M134" s="93"/>
      <c r="N134" s="94"/>
      <c r="O134" s="94"/>
      <c r="P134" s="94"/>
      <c r="Q134" s="94"/>
      <c r="R134" s="95"/>
      <c r="S134" s="95" t="b">
        <f t="shared" si="3"/>
        <v>0</v>
      </c>
      <c r="T134" s="95" t="b">
        <f t="shared" si="4"/>
        <v>0</v>
      </c>
      <c r="U134" t="b">
        <f t="shared" si="5"/>
        <v>0</v>
      </c>
    </row>
    <row r="135" spans="1:21" ht="12.75" customHeight="1" x14ac:dyDescent="0.2">
      <c r="A135" s="68">
        <v>125</v>
      </c>
      <c r="B135" s="90" t="s">
        <v>19</v>
      </c>
      <c r="C135" s="69" t="s">
        <v>123</v>
      </c>
      <c r="D135" s="70">
        <v>68.301100000000005</v>
      </c>
      <c r="E135" s="71">
        <v>4.53</v>
      </c>
      <c r="F135" s="72"/>
      <c r="G135" s="73">
        <v>125</v>
      </c>
      <c r="H135" s="90" t="s">
        <v>19</v>
      </c>
      <c r="I135" s="74" t="s">
        <v>123</v>
      </c>
      <c r="J135" s="75">
        <v>68.301100000000005</v>
      </c>
      <c r="K135" s="76">
        <v>11.44</v>
      </c>
      <c r="M135" s="93"/>
      <c r="N135" s="94"/>
      <c r="O135" s="94"/>
      <c r="P135" s="94"/>
      <c r="Q135" s="94"/>
      <c r="R135" s="95"/>
      <c r="S135" s="95" t="b">
        <f t="shared" si="3"/>
        <v>0</v>
      </c>
      <c r="T135" s="95" t="b">
        <f t="shared" si="4"/>
        <v>0</v>
      </c>
      <c r="U135" t="b">
        <f t="shared" si="5"/>
        <v>0</v>
      </c>
    </row>
    <row r="136" spans="1:21" ht="12.75" customHeight="1" x14ac:dyDescent="0.2">
      <c r="A136" s="68">
        <v>126</v>
      </c>
      <c r="B136" s="90" t="s">
        <v>19</v>
      </c>
      <c r="C136" s="69" t="s">
        <v>124</v>
      </c>
      <c r="D136" s="70">
        <v>269.89960000000002</v>
      </c>
      <c r="E136" s="71">
        <v>17.899999999999999</v>
      </c>
      <c r="F136" s="72"/>
      <c r="G136" s="73">
        <v>126</v>
      </c>
      <c r="H136" s="90" t="s">
        <v>19</v>
      </c>
      <c r="I136" s="74" t="s">
        <v>124</v>
      </c>
      <c r="J136" s="75">
        <v>269.89960000000002</v>
      </c>
      <c r="K136" s="76">
        <v>45.2</v>
      </c>
      <c r="M136" s="93"/>
      <c r="N136" s="94"/>
      <c r="O136" s="94"/>
      <c r="P136" s="94"/>
      <c r="Q136" s="94"/>
      <c r="R136" s="95"/>
      <c r="S136" s="95" t="b">
        <f t="shared" si="3"/>
        <v>0</v>
      </c>
      <c r="T136" s="95" t="b">
        <f t="shared" si="4"/>
        <v>0</v>
      </c>
      <c r="U136" t="b">
        <f t="shared" si="5"/>
        <v>0</v>
      </c>
    </row>
    <row r="137" spans="1:21" ht="12.75" customHeight="1" x14ac:dyDescent="0.2">
      <c r="A137" s="68">
        <v>127</v>
      </c>
      <c r="B137" s="90" t="s">
        <v>19</v>
      </c>
      <c r="C137" s="69" t="s">
        <v>125</v>
      </c>
      <c r="D137" s="70">
        <v>227.102</v>
      </c>
      <c r="E137" s="71">
        <v>15.06</v>
      </c>
      <c r="F137" s="72"/>
      <c r="G137" s="73">
        <v>127</v>
      </c>
      <c r="H137" s="90" t="s">
        <v>19</v>
      </c>
      <c r="I137" s="74" t="s">
        <v>125</v>
      </c>
      <c r="J137" s="75">
        <v>227.102</v>
      </c>
      <c r="K137" s="76">
        <v>38.03</v>
      </c>
      <c r="M137" s="93"/>
      <c r="N137" s="94"/>
      <c r="O137" s="94"/>
      <c r="P137" s="94"/>
      <c r="Q137" s="94"/>
      <c r="R137" s="95"/>
      <c r="S137" s="95" t="b">
        <f t="shared" si="3"/>
        <v>0</v>
      </c>
      <c r="T137" s="95" t="b">
        <f t="shared" si="4"/>
        <v>0</v>
      </c>
      <c r="U137" t="b">
        <f t="shared" si="5"/>
        <v>0</v>
      </c>
    </row>
    <row r="138" spans="1:21" ht="12.75" customHeight="1" x14ac:dyDescent="0.2">
      <c r="A138" s="68">
        <v>128</v>
      </c>
      <c r="B138" s="90" t="s">
        <v>19</v>
      </c>
      <c r="C138" s="69" t="s">
        <v>126</v>
      </c>
      <c r="D138" s="70">
        <v>238.94409999999999</v>
      </c>
      <c r="E138" s="71">
        <v>15.84</v>
      </c>
      <c r="F138" s="72"/>
      <c r="G138" s="73">
        <v>128</v>
      </c>
      <c r="H138" s="90" t="s">
        <v>19</v>
      </c>
      <c r="I138" s="74" t="s">
        <v>126</v>
      </c>
      <c r="J138" s="75">
        <v>238.94409999999999</v>
      </c>
      <c r="K138" s="76">
        <v>40.01</v>
      </c>
      <c r="M138" s="93"/>
      <c r="N138" s="94"/>
      <c r="O138" s="94"/>
      <c r="P138" s="94"/>
      <c r="Q138" s="94"/>
      <c r="R138" s="95"/>
      <c r="S138" s="95" t="b">
        <f t="shared" si="3"/>
        <v>0</v>
      </c>
      <c r="T138" s="95" t="b">
        <f t="shared" si="4"/>
        <v>0</v>
      </c>
      <c r="U138" t="b">
        <f t="shared" si="5"/>
        <v>0</v>
      </c>
    </row>
    <row r="139" spans="1:21" ht="12.75" customHeight="1" x14ac:dyDescent="0.2">
      <c r="A139" s="68">
        <v>129</v>
      </c>
      <c r="B139" s="90" t="s">
        <v>19</v>
      </c>
      <c r="C139" s="69" t="s">
        <v>127</v>
      </c>
      <c r="D139" s="70">
        <v>371.18200000000002</v>
      </c>
      <c r="E139" s="71">
        <v>24.61</v>
      </c>
      <c r="F139" s="72"/>
      <c r="G139" s="73">
        <v>129</v>
      </c>
      <c r="H139" s="90" t="s">
        <v>19</v>
      </c>
      <c r="I139" s="74" t="s">
        <v>127</v>
      </c>
      <c r="J139" s="75">
        <v>371.18200000000002</v>
      </c>
      <c r="K139" s="76">
        <v>62.16</v>
      </c>
      <c r="M139" s="93"/>
      <c r="N139" s="94"/>
      <c r="O139" s="94"/>
      <c r="P139" s="94"/>
      <c r="Q139" s="94"/>
      <c r="R139" s="95"/>
      <c r="S139" s="95" t="b">
        <f t="shared" si="3"/>
        <v>0</v>
      </c>
      <c r="T139" s="95" t="b">
        <f t="shared" si="4"/>
        <v>0</v>
      </c>
      <c r="U139" t="b">
        <f t="shared" si="5"/>
        <v>0</v>
      </c>
    </row>
    <row r="140" spans="1:21" ht="12.75" customHeight="1" x14ac:dyDescent="0.2">
      <c r="A140" s="68">
        <v>130</v>
      </c>
      <c r="B140" s="90" t="s">
        <v>19</v>
      </c>
      <c r="C140" s="69" t="s">
        <v>128</v>
      </c>
      <c r="D140" s="70">
        <v>198.8254</v>
      </c>
      <c r="E140" s="71">
        <v>13.18</v>
      </c>
      <c r="F140" s="72"/>
      <c r="G140" s="73">
        <v>130</v>
      </c>
      <c r="H140" s="90" t="s">
        <v>19</v>
      </c>
      <c r="I140" s="74" t="s">
        <v>128</v>
      </c>
      <c r="J140" s="75">
        <v>198.8254</v>
      </c>
      <c r="K140" s="76">
        <v>33.29</v>
      </c>
      <c r="M140" s="93"/>
      <c r="N140" s="94"/>
      <c r="O140" s="94"/>
      <c r="P140" s="94"/>
      <c r="Q140" s="94"/>
      <c r="R140" s="95"/>
      <c r="S140" s="95" t="b">
        <f t="shared" si="3"/>
        <v>0</v>
      </c>
      <c r="T140" s="95" t="b">
        <f t="shared" si="4"/>
        <v>0</v>
      </c>
      <c r="U140" t="b">
        <f t="shared" si="5"/>
        <v>0</v>
      </c>
    </row>
    <row r="141" spans="1:21" ht="12.75" customHeight="1" x14ac:dyDescent="0.2">
      <c r="A141" s="68">
        <v>131</v>
      </c>
      <c r="B141" s="90" t="s">
        <v>19</v>
      </c>
      <c r="C141" s="69" t="s">
        <v>129</v>
      </c>
      <c r="D141" s="70">
        <v>140.0223</v>
      </c>
      <c r="E141" s="71">
        <v>9.2799999999999994</v>
      </c>
      <c r="F141" s="72"/>
      <c r="G141" s="73">
        <v>131</v>
      </c>
      <c r="H141" s="90" t="s">
        <v>19</v>
      </c>
      <c r="I141" s="74" t="s">
        <v>129</v>
      </c>
      <c r="J141" s="75">
        <v>140.0223</v>
      </c>
      <c r="K141" s="76">
        <v>23.45</v>
      </c>
      <c r="M141" s="93"/>
      <c r="N141" s="94"/>
      <c r="O141" s="94"/>
      <c r="P141" s="94"/>
      <c r="Q141" s="94"/>
      <c r="R141" s="95"/>
      <c r="S141" s="95" t="b">
        <f t="shared" si="3"/>
        <v>0</v>
      </c>
      <c r="T141" s="95" t="b">
        <f t="shared" si="4"/>
        <v>0</v>
      </c>
      <c r="U141" t="b">
        <f t="shared" si="5"/>
        <v>0</v>
      </c>
    </row>
    <row r="142" spans="1:21" ht="12.75" customHeight="1" x14ac:dyDescent="0.2">
      <c r="A142" s="68">
        <v>132</v>
      </c>
      <c r="B142" s="90" t="s">
        <v>19</v>
      </c>
      <c r="C142" s="69" t="s">
        <v>130</v>
      </c>
      <c r="D142" s="70">
        <v>189.8997</v>
      </c>
      <c r="E142" s="71">
        <v>12.59</v>
      </c>
      <c r="F142" s="72"/>
      <c r="G142" s="73">
        <v>132</v>
      </c>
      <c r="H142" s="90" t="s">
        <v>19</v>
      </c>
      <c r="I142" s="74" t="s">
        <v>130</v>
      </c>
      <c r="J142" s="75">
        <v>189.8997</v>
      </c>
      <c r="K142" s="76">
        <v>31.8</v>
      </c>
      <c r="M142" s="93"/>
      <c r="N142" s="94"/>
      <c r="O142" s="94"/>
      <c r="P142" s="94"/>
      <c r="Q142" s="94"/>
      <c r="R142" s="95"/>
      <c r="S142" s="95" t="b">
        <f t="shared" si="3"/>
        <v>0</v>
      </c>
      <c r="T142" s="95" t="b">
        <f t="shared" si="4"/>
        <v>0</v>
      </c>
      <c r="U142" t="b">
        <f t="shared" si="5"/>
        <v>0</v>
      </c>
    </row>
    <row r="143" spans="1:21" ht="12.75" customHeight="1" x14ac:dyDescent="0.2">
      <c r="A143" s="68">
        <v>133</v>
      </c>
      <c r="B143" s="90" t="s">
        <v>19</v>
      </c>
      <c r="C143" s="69" t="s">
        <v>131</v>
      </c>
      <c r="D143" s="70">
        <v>11.9855</v>
      </c>
      <c r="E143" s="71">
        <v>0.79</v>
      </c>
      <c r="F143" s="72"/>
      <c r="G143" s="73">
        <v>133</v>
      </c>
      <c r="H143" s="90" t="s">
        <v>19</v>
      </c>
      <c r="I143" s="74" t="s">
        <v>131</v>
      </c>
      <c r="J143" s="75">
        <v>11.9855</v>
      </c>
      <c r="K143" s="76">
        <v>2.0099999999999998</v>
      </c>
      <c r="M143" s="93"/>
      <c r="N143" s="94"/>
      <c r="O143" s="94"/>
      <c r="P143" s="94"/>
      <c r="Q143" s="94"/>
      <c r="R143" s="95"/>
      <c r="S143" s="95" t="b">
        <f t="shared" si="3"/>
        <v>0</v>
      </c>
      <c r="T143" s="95" t="b">
        <f t="shared" si="4"/>
        <v>0</v>
      </c>
      <c r="U143" t="b">
        <f t="shared" si="5"/>
        <v>0</v>
      </c>
    </row>
    <row r="144" spans="1:21" ht="12.75" customHeight="1" x14ac:dyDescent="0.2">
      <c r="A144" s="68">
        <v>134</v>
      </c>
      <c r="B144" s="90" t="s">
        <v>19</v>
      </c>
      <c r="C144" s="69" t="s">
        <v>132</v>
      </c>
      <c r="D144" s="70">
        <v>15.008699999999999</v>
      </c>
      <c r="E144" s="71">
        <v>1</v>
      </c>
      <c r="F144" s="72"/>
      <c r="G144" s="73">
        <v>134</v>
      </c>
      <c r="H144" s="90" t="s">
        <v>19</v>
      </c>
      <c r="I144" s="74" t="s">
        <v>132</v>
      </c>
      <c r="J144" s="75">
        <v>15.008699999999999</v>
      </c>
      <c r="K144" s="76">
        <v>2.5099999999999998</v>
      </c>
      <c r="M144" s="93"/>
      <c r="N144" s="94"/>
      <c r="O144" s="94"/>
      <c r="P144" s="94"/>
      <c r="Q144" s="94"/>
      <c r="R144" s="95"/>
      <c r="S144" s="95" t="b">
        <f t="shared" ref="S144:S207" si="6">M144=J144</f>
        <v>0</v>
      </c>
      <c r="T144" s="95" t="b">
        <f t="shared" ref="T144:T207" si="7">N144=K144</f>
        <v>0</v>
      </c>
      <c r="U144" t="b">
        <f t="shared" ref="U144:U207" si="8">+O144=E144</f>
        <v>0</v>
      </c>
    </row>
    <row r="145" spans="1:21" ht="12.75" customHeight="1" x14ac:dyDescent="0.2">
      <c r="A145" s="68">
        <v>135</v>
      </c>
      <c r="B145" s="90" t="s">
        <v>19</v>
      </c>
      <c r="C145" s="69" t="s">
        <v>133</v>
      </c>
      <c r="D145" s="70">
        <v>29.053899999999999</v>
      </c>
      <c r="E145" s="71">
        <v>1.93</v>
      </c>
      <c r="F145" s="72"/>
      <c r="G145" s="73">
        <v>135</v>
      </c>
      <c r="H145" s="90" t="s">
        <v>19</v>
      </c>
      <c r="I145" s="74" t="s">
        <v>133</v>
      </c>
      <c r="J145" s="75">
        <v>29.053899999999999</v>
      </c>
      <c r="K145" s="76">
        <v>4.87</v>
      </c>
      <c r="M145" s="93"/>
      <c r="N145" s="94"/>
      <c r="O145" s="94"/>
      <c r="P145" s="94"/>
      <c r="Q145" s="94"/>
      <c r="R145" s="95"/>
      <c r="S145" s="95" t="b">
        <f t="shared" si="6"/>
        <v>0</v>
      </c>
      <c r="T145" s="95" t="b">
        <f t="shared" si="7"/>
        <v>0</v>
      </c>
      <c r="U145" t="b">
        <f t="shared" si="8"/>
        <v>0</v>
      </c>
    </row>
    <row r="146" spans="1:21" ht="12.75" customHeight="1" x14ac:dyDescent="0.2">
      <c r="A146" s="68">
        <v>136</v>
      </c>
      <c r="B146" s="90" t="s">
        <v>19</v>
      </c>
      <c r="C146" s="69" t="s">
        <v>134</v>
      </c>
      <c r="D146" s="70">
        <v>17.798400000000001</v>
      </c>
      <c r="E146" s="71">
        <v>1.18</v>
      </c>
      <c r="F146" s="72"/>
      <c r="G146" s="73">
        <v>136</v>
      </c>
      <c r="H146" s="90" t="s">
        <v>19</v>
      </c>
      <c r="I146" s="74" t="s">
        <v>134</v>
      </c>
      <c r="J146" s="75">
        <v>17.798400000000001</v>
      </c>
      <c r="K146" s="76">
        <v>2.98</v>
      </c>
      <c r="M146" s="93"/>
      <c r="N146" s="94"/>
      <c r="O146" s="94"/>
      <c r="P146" s="94"/>
      <c r="Q146" s="94"/>
      <c r="R146" s="95"/>
      <c r="S146" s="95" t="b">
        <f t="shared" si="6"/>
        <v>0</v>
      </c>
      <c r="T146" s="95" t="b">
        <f t="shared" si="7"/>
        <v>0</v>
      </c>
      <c r="U146" t="b">
        <f t="shared" si="8"/>
        <v>0</v>
      </c>
    </row>
    <row r="147" spans="1:21" ht="12.75" customHeight="1" x14ac:dyDescent="0.2">
      <c r="A147" s="68">
        <v>137</v>
      </c>
      <c r="B147" s="90" t="s">
        <v>19</v>
      </c>
      <c r="C147" s="69" t="s">
        <v>135</v>
      </c>
      <c r="D147" s="70">
        <v>13.553800000000001</v>
      </c>
      <c r="E147" s="71">
        <v>0.9</v>
      </c>
      <c r="F147" s="72"/>
      <c r="G147" s="73">
        <v>137</v>
      </c>
      <c r="H147" s="90" t="s">
        <v>19</v>
      </c>
      <c r="I147" s="74" t="s">
        <v>135</v>
      </c>
      <c r="J147" s="75">
        <v>13.553800000000001</v>
      </c>
      <c r="K147" s="76">
        <v>2.27</v>
      </c>
      <c r="M147" s="93"/>
      <c r="N147" s="94"/>
      <c r="O147" s="94"/>
      <c r="P147" s="94"/>
      <c r="Q147" s="94"/>
      <c r="R147" s="95"/>
      <c r="S147" s="95" t="b">
        <f t="shared" si="6"/>
        <v>0</v>
      </c>
      <c r="T147" s="95" t="b">
        <f t="shared" si="7"/>
        <v>0</v>
      </c>
      <c r="U147" t="b">
        <f t="shared" si="8"/>
        <v>0</v>
      </c>
    </row>
    <row r="148" spans="1:21" ht="12.75" customHeight="1" x14ac:dyDescent="0.2">
      <c r="A148" s="68">
        <v>138</v>
      </c>
      <c r="B148" s="90" t="s">
        <v>19</v>
      </c>
      <c r="C148" s="69" t="s">
        <v>136</v>
      </c>
      <c r="D148" s="70">
        <v>60.344999999999999</v>
      </c>
      <c r="E148" s="71">
        <v>4</v>
      </c>
      <c r="F148" s="72"/>
      <c r="G148" s="73">
        <v>138</v>
      </c>
      <c r="H148" s="90" t="s">
        <v>19</v>
      </c>
      <c r="I148" s="74" t="s">
        <v>136</v>
      </c>
      <c r="J148" s="75">
        <v>60.344999999999999</v>
      </c>
      <c r="K148" s="76">
        <v>10.11</v>
      </c>
      <c r="M148" s="93"/>
      <c r="N148" s="94"/>
      <c r="O148" s="94"/>
      <c r="P148" s="94"/>
      <c r="Q148" s="94"/>
      <c r="R148" s="95"/>
      <c r="S148" s="95" t="b">
        <f t="shared" si="6"/>
        <v>0</v>
      </c>
      <c r="T148" s="95" t="b">
        <f t="shared" si="7"/>
        <v>0</v>
      </c>
      <c r="U148" t="b">
        <f t="shared" si="8"/>
        <v>0</v>
      </c>
    </row>
    <row r="149" spans="1:21" ht="12.75" customHeight="1" x14ac:dyDescent="0.2">
      <c r="A149" s="68">
        <v>139</v>
      </c>
      <c r="B149" s="90" t="s">
        <v>19</v>
      </c>
      <c r="C149" s="69" t="s">
        <v>137</v>
      </c>
      <c r="D149" s="70">
        <v>501.17849999999999</v>
      </c>
      <c r="E149" s="71">
        <v>33.229999999999997</v>
      </c>
      <c r="F149" s="72"/>
      <c r="G149" s="73">
        <v>139</v>
      </c>
      <c r="H149" s="90" t="s">
        <v>19</v>
      </c>
      <c r="I149" s="74" t="s">
        <v>137</v>
      </c>
      <c r="J149" s="75">
        <v>501.17849999999999</v>
      </c>
      <c r="K149" s="76">
        <v>83.93</v>
      </c>
      <c r="M149" s="93"/>
      <c r="N149" s="94"/>
      <c r="O149" s="94"/>
      <c r="P149" s="94"/>
      <c r="Q149" s="94"/>
      <c r="R149" s="95"/>
      <c r="S149" s="95" t="b">
        <f t="shared" si="6"/>
        <v>0</v>
      </c>
      <c r="T149" s="95" t="b">
        <f t="shared" si="7"/>
        <v>0</v>
      </c>
      <c r="U149" t="b">
        <f t="shared" si="8"/>
        <v>0</v>
      </c>
    </row>
    <row r="150" spans="1:21" ht="12.75" customHeight="1" x14ac:dyDescent="0.2">
      <c r="A150" s="68">
        <v>140</v>
      </c>
      <c r="B150" s="90" t="s">
        <v>19</v>
      </c>
      <c r="C150" s="69" t="s">
        <v>138</v>
      </c>
      <c r="D150" s="70">
        <v>199.97130000000001</v>
      </c>
      <c r="E150" s="71">
        <v>13.26</v>
      </c>
      <c r="F150" s="72"/>
      <c r="G150" s="73">
        <v>140</v>
      </c>
      <c r="H150" s="90" t="s">
        <v>19</v>
      </c>
      <c r="I150" s="74" t="s">
        <v>138</v>
      </c>
      <c r="J150" s="75">
        <v>199.97130000000001</v>
      </c>
      <c r="K150" s="76">
        <v>33.49</v>
      </c>
      <c r="M150" s="93"/>
      <c r="N150" s="94"/>
      <c r="O150" s="94"/>
      <c r="P150" s="94"/>
      <c r="Q150" s="94"/>
      <c r="R150" s="95"/>
      <c r="S150" s="95" t="b">
        <f t="shared" si="6"/>
        <v>0</v>
      </c>
      <c r="T150" s="95" t="b">
        <f t="shared" si="7"/>
        <v>0</v>
      </c>
      <c r="U150" t="b">
        <f t="shared" si="8"/>
        <v>0</v>
      </c>
    </row>
    <row r="151" spans="1:21" ht="12.75" customHeight="1" x14ac:dyDescent="0.2">
      <c r="A151" s="68">
        <v>141</v>
      </c>
      <c r="B151" s="90" t="s">
        <v>19</v>
      </c>
      <c r="C151" s="69" t="s">
        <v>139</v>
      </c>
      <c r="D151" s="70">
        <v>50.540999999999997</v>
      </c>
      <c r="E151" s="71">
        <v>3.35</v>
      </c>
      <c r="F151" s="72"/>
      <c r="G151" s="73">
        <v>141</v>
      </c>
      <c r="H151" s="90" t="s">
        <v>19</v>
      </c>
      <c r="I151" s="74" t="s">
        <v>139</v>
      </c>
      <c r="J151" s="75">
        <v>50.540999999999997</v>
      </c>
      <c r="K151" s="76">
        <v>8.4600000000000009</v>
      </c>
      <c r="M151" s="93"/>
      <c r="N151" s="94"/>
      <c r="O151" s="94"/>
      <c r="P151" s="94"/>
      <c r="Q151" s="94"/>
      <c r="R151" s="95"/>
      <c r="S151" s="95" t="b">
        <f t="shared" si="6"/>
        <v>0</v>
      </c>
      <c r="T151" s="95" t="b">
        <f t="shared" si="7"/>
        <v>0</v>
      </c>
      <c r="U151" t="b">
        <f t="shared" si="8"/>
        <v>0</v>
      </c>
    </row>
    <row r="152" spans="1:21" ht="12.75" customHeight="1" x14ac:dyDescent="0.2">
      <c r="A152" s="68">
        <v>142</v>
      </c>
      <c r="B152" s="90" t="s">
        <v>19</v>
      </c>
      <c r="C152" s="69" t="s">
        <v>140</v>
      </c>
      <c r="D152" s="70">
        <v>200.8167</v>
      </c>
      <c r="E152" s="71">
        <v>13.32</v>
      </c>
      <c r="F152" s="72"/>
      <c r="G152" s="73">
        <v>142</v>
      </c>
      <c r="H152" s="90" t="s">
        <v>19</v>
      </c>
      <c r="I152" s="74" t="s">
        <v>140</v>
      </c>
      <c r="J152" s="75">
        <v>200.8167</v>
      </c>
      <c r="K152" s="76">
        <v>33.630000000000003</v>
      </c>
      <c r="M152" s="93"/>
      <c r="N152" s="94"/>
      <c r="O152" s="94"/>
      <c r="P152" s="94"/>
      <c r="Q152" s="94"/>
      <c r="R152" s="95"/>
      <c r="S152" s="95" t="b">
        <f t="shared" si="6"/>
        <v>0</v>
      </c>
      <c r="T152" s="95" t="b">
        <f t="shared" si="7"/>
        <v>0</v>
      </c>
      <c r="U152" t="b">
        <f t="shared" si="8"/>
        <v>0</v>
      </c>
    </row>
    <row r="153" spans="1:21" ht="12.75" customHeight="1" x14ac:dyDescent="0.2">
      <c r="A153" s="68">
        <v>143</v>
      </c>
      <c r="B153" s="90" t="s">
        <v>19</v>
      </c>
      <c r="C153" s="69" t="s">
        <v>141</v>
      </c>
      <c r="D153" s="70">
        <v>211.19130000000001</v>
      </c>
      <c r="E153" s="71">
        <v>14</v>
      </c>
      <c r="F153" s="72"/>
      <c r="G153" s="73">
        <v>143</v>
      </c>
      <c r="H153" s="90" t="s">
        <v>19</v>
      </c>
      <c r="I153" s="74" t="s">
        <v>141</v>
      </c>
      <c r="J153" s="75">
        <v>211.19130000000001</v>
      </c>
      <c r="K153" s="76">
        <v>35.369999999999997</v>
      </c>
      <c r="M153" s="93"/>
      <c r="N153" s="94"/>
      <c r="O153" s="94"/>
      <c r="P153" s="94"/>
      <c r="Q153" s="94"/>
      <c r="R153" s="95"/>
      <c r="S153" s="95" t="b">
        <f t="shared" si="6"/>
        <v>0</v>
      </c>
      <c r="T153" s="95" t="b">
        <f t="shared" si="7"/>
        <v>0</v>
      </c>
      <c r="U153" t="b">
        <f t="shared" si="8"/>
        <v>0</v>
      </c>
    </row>
    <row r="154" spans="1:21" ht="12.75" customHeight="1" x14ac:dyDescent="0.2">
      <c r="A154" s="68">
        <v>144</v>
      </c>
      <c r="B154" s="90" t="s">
        <v>19</v>
      </c>
      <c r="C154" s="69" t="s">
        <v>142</v>
      </c>
      <c r="D154" s="70">
        <v>38.987699999999997</v>
      </c>
      <c r="E154" s="71">
        <v>2.59</v>
      </c>
      <c r="F154" s="72"/>
      <c r="G154" s="73">
        <v>144</v>
      </c>
      <c r="H154" s="90" t="s">
        <v>19</v>
      </c>
      <c r="I154" s="74" t="s">
        <v>142</v>
      </c>
      <c r="J154" s="75">
        <v>38.987699999999997</v>
      </c>
      <c r="K154" s="76">
        <v>6.53</v>
      </c>
      <c r="M154" s="93"/>
      <c r="N154" s="94"/>
      <c r="O154" s="94"/>
      <c r="P154" s="94"/>
      <c r="Q154" s="94"/>
      <c r="R154" s="95"/>
      <c r="S154" s="95" t="b">
        <f t="shared" si="6"/>
        <v>0</v>
      </c>
      <c r="T154" s="95" t="b">
        <f t="shared" si="7"/>
        <v>0</v>
      </c>
      <c r="U154" t="b">
        <f t="shared" si="8"/>
        <v>0</v>
      </c>
    </row>
    <row r="155" spans="1:21" ht="12.75" customHeight="1" x14ac:dyDescent="0.2">
      <c r="A155" s="68">
        <v>145</v>
      </c>
      <c r="B155" s="90" t="s">
        <v>19</v>
      </c>
      <c r="C155" s="69" t="s">
        <v>143</v>
      </c>
      <c r="D155" s="70">
        <v>64.184799999999996</v>
      </c>
      <c r="E155" s="71">
        <v>4.26</v>
      </c>
      <c r="F155" s="72"/>
      <c r="G155" s="73">
        <v>145</v>
      </c>
      <c r="H155" s="90" t="s">
        <v>19</v>
      </c>
      <c r="I155" s="74" t="s">
        <v>143</v>
      </c>
      <c r="J155" s="75">
        <v>64.184799999999996</v>
      </c>
      <c r="K155" s="76">
        <v>10.75</v>
      </c>
      <c r="M155" s="93"/>
      <c r="N155" s="94"/>
      <c r="O155" s="94"/>
      <c r="P155" s="94"/>
      <c r="Q155" s="94"/>
      <c r="R155" s="95"/>
      <c r="S155" s="95" t="b">
        <f t="shared" si="6"/>
        <v>0</v>
      </c>
      <c r="T155" s="95" t="b">
        <f t="shared" si="7"/>
        <v>0</v>
      </c>
      <c r="U155" t="b">
        <f t="shared" si="8"/>
        <v>0</v>
      </c>
    </row>
    <row r="156" spans="1:21" ht="12.75" customHeight="1" x14ac:dyDescent="0.2">
      <c r="A156" s="68">
        <v>146</v>
      </c>
      <c r="B156" s="90" t="s">
        <v>19</v>
      </c>
      <c r="C156" s="69" t="s">
        <v>144</v>
      </c>
      <c r="D156" s="70">
        <v>41.171100000000003</v>
      </c>
      <c r="E156" s="71">
        <v>2.73</v>
      </c>
      <c r="F156" s="72"/>
      <c r="G156" s="73">
        <v>146</v>
      </c>
      <c r="H156" s="90" t="s">
        <v>19</v>
      </c>
      <c r="I156" s="74" t="s">
        <v>144</v>
      </c>
      <c r="J156" s="75">
        <v>41.171100000000003</v>
      </c>
      <c r="K156" s="76">
        <v>6.89</v>
      </c>
      <c r="M156" s="93"/>
      <c r="N156" s="94"/>
      <c r="O156" s="94"/>
      <c r="P156" s="94"/>
      <c r="Q156" s="94"/>
      <c r="R156" s="95"/>
      <c r="S156" s="95" t="b">
        <f t="shared" si="6"/>
        <v>0</v>
      </c>
      <c r="T156" s="95" t="b">
        <f t="shared" si="7"/>
        <v>0</v>
      </c>
      <c r="U156" t="b">
        <f t="shared" si="8"/>
        <v>0</v>
      </c>
    </row>
    <row r="157" spans="1:21" ht="12.75" customHeight="1" x14ac:dyDescent="0.2">
      <c r="A157" s="68">
        <v>147</v>
      </c>
      <c r="B157" s="90" t="s">
        <v>19</v>
      </c>
      <c r="C157" s="69" t="s">
        <v>145</v>
      </c>
      <c r="D157" s="70">
        <v>57.895499999999998</v>
      </c>
      <c r="E157" s="71">
        <v>3.84</v>
      </c>
      <c r="F157" s="72"/>
      <c r="G157" s="73">
        <v>147</v>
      </c>
      <c r="H157" s="90" t="s">
        <v>19</v>
      </c>
      <c r="I157" s="74" t="s">
        <v>145</v>
      </c>
      <c r="J157" s="75">
        <v>57.895499999999998</v>
      </c>
      <c r="K157" s="76">
        <v>9.6999999999999993</v>
      </c>
      <c r="M157" s="93"/>
      <c r="N157" s="94"/>
      <c r="O157" s="94"/>
      <c r="P157" s="94"/>
      <c r="Q157" s="94"/>
      <c r="R157" s="95"/>
      <c r="S157" s="95" t="b">
        <f t="shared" si="6"/>
        <v>0</v>
      </c>
      <c r="T157" s="95" t="b">
        <f t="shared" si="7"/>
        <v>0</v>
      </c>
      <c r="U157" t="b">
        <f t="shared" si="8"/>
        <v>0</v>
      </c>
    </row>
    <row r="158" spans="1:21" ht="12.75" customHeight="1" x14ac:dyDescent="0.2">
      <c r="A158" s="68">
        <v>148</v>
      </c>
      <c r="B158" s="90" t="s">
        <v>19</v>
      </c>
      <c r="C158" s="69" t="s">
        <v>146</v>
      </c>
      <c r="D158" s="70">
        <v>40.841000000000001</v>
      </c>
      <c r="E158" s="71">
        <v>2.71</v>
      </c>
      <c r="F158" s="72"/>
      <c r="G158" s="73">
        <v>148</v>
      </c>
      <c r="H158" s="90" t="s">
        <v>19</v>
      </c>
      <c r="I158" s="74" t="s">
        <v>146</v>
      </c>
      <c r="J158" s="75">
        <v>40.841000000000001</v>
      </c>
      <c r="K158" s="76">
        <v>6.84</v>
      </c>
      <c r="M158" s="93"/>
      <c r="N158" s="94"/>
      <c r="O158" s="94"/>
      <c r="P158" s="94"/>
      <c r="Q158" s="94"/>
      <c r="R158" s="95"/>
      <c r="S158" s="95" t="b">
        <f t="shared" si="6"/>
        <v>0</v>
      </c>
      <c r="T158" s="95" t="b">
        <f t="shared" si="7"/>
        <v>0</v>
      </c>
      <c r="U158" t="b">
        <f t="shared" si="8"/>
        <v>0</v>
      </c>
    </row>
    <row r="159" spans="1:21" ht="12.75" customHeight="1" x14ac:dyDescent="0.2">
      <c r="A159" s="68">
        <v>149</v>
      </c>
      <c r="B159" s="90" t="s">
        <v>19</v>
      </c>
      <c r="C159" s="69" t="s">
        <v>147</v>
      </c>
      <c r="D159" s="70">
        <v>47.978700000000003</v>
      </c>
      <c r="E159" s="71">
        <v>3.18</v>
      </c>
      <c r="F159" s="72"/>
      <c r="G159" s="73">
        <v>149</v>
      </c>
      <c r="H159" s="90" t="s">
        <v>19</v>
      </c>
      <c r="I159" s="74" t="s">
        <v>147</v>
      </c>
      <c r="J159" s="75">
        <v>47.978700000000003</v>
      </c>
      <c r="K159" s="76">
        <v>8.0299999999999994</v>
      </c>
      <c r="M159" s="93"/>
      <c r="N159" s="94"/>
      <c r="O159" s="94"/>
      <c r="P159" s="94"/>
      <c r="Q159" s="94"/>
      <c r="R159" s="95"/>
      <c r="S159" s="95" t="b">
        <f t="shared" si="6"/>
        <v>0</v>
      </c>
      <c r="T159" s="95" t="b">
        <f t="shared" si="7"/>
        <v>0</v>
      </c>
      <c r="U159" t="b">
        <f t="shared" si="8"/>
        <v>0</v>
      </c>
    </row>
    <row r="160" spans="1:21" ht="12.75" customHeight="1" x14ac:dyDescent="0.2">
      <c r="A160" s="68">
        <v>150</v>
      </c>
      <c r="B160" s="90" t="s">
        <v>19</v>
      </c>
      <c r="C160" s="69" t="s">
        <v>148</v>
      </c>
      <c r="D160" s="70">
        <v>80.825000000000003</v>
      </c>
      <c r="E160" s="71">
        <v>5.36</v>
      </c>
      <c r="F160" s="72"/>
      <c r="G160" s="73">
        <v>150</v>
      </c>
      <c r="H160" s="90" t="s">
        <v>19</v>
      </c>
      <c r="I160" s="74" t="s">
        <v>148</v>
      </c>
      <c r="J160" s="75">
        <v>80.825000000000003</v>
      </c>
      <c r="K160" s="76">
        <v>13.53</v>
      </c>
      <c r="M160" s="93"/>
      <c r="N160" s="94"/>
      <c r="O160" s="94"/>
      <c r="P160" s="94"/>
      <c r="Q160" s="94"/>
      <c r="R160" s="95"/>
      <c r="S160" s="95" t="b">
        <f t="shared" si="6"/>
        <v>0</v>
      </c>
      <c r="T160" s="95" t="b">
        <f t="shared" si="7"/>
        <v>0</v>
      </c>
      <c r="U160" t="b">
        <f t="shared" si="8"/>
        <v>0</v>
      </c>
    </row>
    <row r="161" spans="1:21" ht="12.75" customHeight="1" x14ac:dyDescent="0.2">
      <c r="A161" s="68">
        <v>151</v>
      </c>
      <c r="B161" s="90" t="s">
        <v>19</v>
      </c>
      <c r="C161" s="69" t="s">
        <v>149</v>
      </c>
      <c r="D161" s="70">
        <v>45.735799999999998</v>
      </c>
      <c r="E161" s="71">
        <v>3.03</v>
      </c>
      <c r="F161" s="72"/>
      <c r="G161" s="73">
        <v>151</v>
      </c>
      <c r="H161" s="90" t="s">
        <v>19</v>
      </c>
      <c r="I161" s="74" t="s">
        <v>149</v>
      </c>
      <c r="J161" s="75">
        <v>45.735799999999998</v>
      </c>
      <c r="K161" s="76">
        <v>7.66</v>
      </c>
      <c r="M161" s="93"/>
      <c r="N161" s="94"/>
      <c r="O161" s="94"/>
      <c r="P161" s="94"/>
      <c r="Q161" s="94"/>
      <c r="R161" s="95"/>
      <c r="S161" s="95" t="b">
        <f t="shared" si="6"/>
        <v>0</v>
      </c>
      <c r="T161" s="95" t="b">
        <f t="shared" si="7"/>
        <v>0</v>
      </c>
      <c r="U161" t="b">
        <f t="shared" si="8"/>
        <v>0</v>
      </c>
    </row>
    <row r="162" spans="1:21" ht="12.75" customHeight="1" x14ac:dyDescent="0.2">
      <c r="A162" s="68">
        <v>152</v>
      </c>
      <c r="B162" s="90" t="s">
        <v>19</v>
      </c>
      <c r="C162" s="69" t="s">
        <v>150</v>
      </c>
      <c r="D162" s="70">
        <v>69.514799999999994</v>
      </c>
      <c r="E162" s="71">
        <v>4.6100000000000003</v>
      </c>
      <c r="F162" s="72"/>
      <c r="G162" s="73">
        <v>152</v>
      </c>
      <c r="H162" s="90" t="s">
        <v>19</v>
      </c>
      <c r="I162" s="74" t="s">
        <v>150</v>
      </c>
      <c r="J162" s="75">
        <v>69.514799999999994</v>
      </c>
      <c r="K162" s="76">
        <v>11.64</v>
      </c>
      <c r="M162" s="93"/>
      <c r="N162" s="94"/>
      <c r="O162" s="94"/>
      <c r="P162" s="94"/>
      <c r="Q162" s="94"/>
      <c r="R162" s="95"/>
      <c r="S162" s="95" t="b">
        <f t="shared" si="6"/>
        <v>0</v>
      </c>
      <c r="T162" s="95" t="b">
        <f t="shared" si="7"/>
        <v>0</v>
      </c>
      <c r="U162" t="b">
        <f t="shared" si="8"/>
        <v>0</v>
      </c>
    </row>
    <row r="163" spans="1:21" ht="12.75" customHeight="1" x14ac:dyDescent="0.2">
      <c r="A163" s="68">
        <v>153</v>
      </c>
      <c r="B163" s="90" t="s">
        <v>19</v>
      </c>
      <c r="C163" s="69" t="s">
        <v>151</v>
      </c>
      <c r="D163" s="70">
        <v>44.723399999999998</v>
      </c>
      <c r="E163" s="71">
        <v>2.97</v>
      </c>
      <c r="F163" s="72"/>
      <c r="G163" s="73">
        <v>153</v>
      </c>
      <c r="H163" s="90" t="s">
        <v>19</v>
      </c>
      <c r="I163" s="74" t="s">
        <v>151</v>
      </c>
      <c r="J163" s="75">
        <v>44.723399999999998</v>
      </c>
      <c r="K163" s="76">
        <v>7.49</v>
      </c>
      <c r="M163" s="93"/>
      <c r="N163" s="94"/>
      <c r="O163" s="94"/>
      <c r="P163" s="94"/>
      <c r="Q163" s="94"/>
      <c r="R163" s="95"/>
      <c r="S163" s="95" t="b">
        <f t="shared" si="6"/>
        <v>0</v>
      </c>
      <c r="T163" s="95" t="b">
        <f t="shared" si="7"/>
        <v>0</v>
      </c>
      <c r="U163" t="b">
        <f t="shared" si="8"/>
        <v>0</v>
      </c>
    </row>
    <row r="164" spans="1:21" ht="12.75" customHeight="1" x14ac:dyDescent="0.2">
      <c r="A164" s="68">
        <v>154</v>
      </c>
      <c r="B164" s="90" t="s">
        <v>19</v>
      </c>
      <c r="C164" s="69" t="s">
        <v>152</v>
      </c>
      <c r="D164" s="70">
        <v>46.688299999999998</v>
      </c>
      <c r="E164" s="71">
        <v>3.1</v>
      </c>
      <c r="F164" s="72"/>
      <c r="G164" s="73">
        <v>154</v>
      </c>
      <c r="H164" s="90" t="s">
        <v>19</v>
      </c>
      <c r="I164" s="74" t="s">
        <v>152</v>
      </c>
      <c r="J164" s="75">
        <v>46.688299999999998</v>
      </c>
      <c r="K164" s="76">
        <v>7.82</v>
      </c>
      <c r="M164" s="93"/>
      <c r="N164" s="94"/>
      <c r="O164" s="94"/>
      <c r="P164" s="94"/>
      <c r="Q164" s="94"/>
      <c r="R164" s="95"/>
      <c r="S164" s="95" t="b">
        <f t="shared" si="6"/>
        <v>0</v>
      </c>
      <c r="T164" s="95" t="b">
        <f t="shared" si="7"/>
        <v>0</v>
      </c>
      <c r="U164" t="b">
        <f t="shared" si="8"/>
        <v>0</v>
      </c>
    </row>
    <row r="165" spans="1:21" ht="12.75" customHeight="1" x14ac:dyDescent="0.2">
      <c r="A165" s="68">
        <v>155</v>
      </c>
      <c r="B165" s="90" t="s">
        <v>19</v>
      </c>
      <c r="C165" s="69" t="s">
        <v>153</v>
      </c>
      <c r="D165" s="70">
        <v>35.004800000000003</v>
      </c>
      <c r="E165" s="71">
        <v>2.3199999999999998</v>
      </c>
      <c r="F165" s="72"/>
      <c r="G165" s="73">
        <v>155</v>
      </c>
      <c r="H165" s="90" t="s">
        <v>19</v>
      </c>
      <c r="I165" s="74" t="s">
        <v>153</v>
      </c>
      <c r="J165" s="75">
        <v>35.004800000000003</v>
      </c>
      <c r="K165" s="76">
        <v>5.86</v>
      </c>
      <c r="M165" s="93"/>
      <c r="N165" s="94"/>
      <c r="O165" s="94"/>
      <c r="P165" s="94"/>
      <c r="Q165" s="94"/>
      <c r="R165" s="95"/>
      <c r="S165" s="95" t="b">
        <f t="shared" si="6"/>
        <v>0</v>
      </c>
      <c r="T165" s="95" t="b">
        <f t="shared" si="7"/>
        <v>0</v>
      </c>
      <c r="U165" t="b">
        <f t="shared" si="8"/>
        <v>0</v>
      </c>
    </row>
    <row r="166" spans="1:21" ht="12.75" customHeight="1" x14ac:dyDescent="0.2">
      <c r="A166" s="68">
        <v>156</v>
      </c>
      <c r="B166" s="90" t="s">
        <v>19</v>
      </c>
      <c r="C166" s="69" t="s">
        <v>154</v>
      </c>
      <c r="D166" s="70">
        <v>179.6037</v>
      </c>
      <c r="E166" s="71">
        <v>11.91</v>
      </c>
      <c r="F166" s="72"/>
      <c r="G166" s="73">
        <v>156</v>
      </c>
      <c r="H166" s="90" t="s">
        <v>19</v>
      </c>
      <c r="I166" s="74" t="s">
        <v>154</v>
      </c>
      <c r="J166" s="75">
        <v>179.6037</v>
      </c>
      <c r="K166" s="76">
        <v>30.08</v>
      </c>
      <c r="M166" s="93"/>
      <c r="N166" s="94"/>
      <c r="O166" s="94"/>
      <c r="P166" s="94"/>
      <c r="Q166" s="94"/>
      <c r="R166" s="95"/>
      <c r="S166" s="95" t="b">
        <f t="shared" si="6"/>
        <v>0</v>
      </c>
      <c r="T166" s="95" t="b">
        <f t="shared" si="7"/>
        <v>0</v>
      </c>
      <c r="U166" t="b">
        <f t="shared" si="8"/>
        <v>0</v>
      </c>
    </row>
    <row r="167" spans="1:21" ht="12.75" customHeight="1" x14ac:dyDescent="0.2">
      <c r="A167" s="68">
        <v>157</v>
      </c>
      <c r="B167" s="90" t="s">
        <v>19</v>
      </c>
      <c r="C167" s="69" t="s">
        <v>155</v>
      </c>
      <c r="D167" s="70">
        <v>302.25689999999997</v>
      </c>
      <c r="E167" s="71">
        <v>20.04</v>
      </c>
      <c r="F167" s="72"/>
      <c r="G167" s="73">
        <v>157</v>
      </c>
      <c r="H167" s="90" t="s">
        <v>19</v>
      </c>
      <c r="I167" s="74" t="s">
        <v>155</v>
      </c>
      <c r="J167" s="75">
        <v>302.25689999999997</v>
      </c>
      <c r="K167" s="76">
        <v>50.62</v>
      </c>
      <c r="M167" s="93"/>
      <c r="N167" s="94"/>
      <c r="O167" s="94"/>
      <c r="P167" s="94"/>
      <c r="Q167" s="94"/>
      <c r="R167" s="95"/>
      <c r="S167" s="95" t="b">
        <f t="shared" si="6"/>
        <v>0</v>
      </c>
      <c r="T167" s="95" t="b">
        <f t="shared" si="7"/>
        <v>0</v>
      </c>
      <c r="U167" t="b">
        <f t="shared" si="8"/>
        <v>0</v>
      </c>
    </row>
    <row r="168" spans="1:21" ht="12.75" customHeight="1" x14ac:dyDescent="0.2">
      <c r="A168" s="68">
        <v>158</v>
      </c>
      <c r="B168" s="90" t="s">
        <v>19</v>
      </c>
      <c r="C168" s="69" t="s">
        <v>156</v>
      </c>
      <c r="D168" s="70">
        <v>688.6182</v>
      </c>
      <c r="E168" s="71">
        <v>45.66</v>
      </c>
      <c r="F168" s="72"/>
      <c r="G168" s="73">
        <v>158</v>
      </c>
      <c r="H168" s="90" t="s">
        <v>19</v>
      </c>
      <c r="I168" s="74" t="s">
        <v>156</v>
      </c>
      <c r="J168" s="75">
        <v>688.6182</v>
      </c>
      <c r="K168" s="76">
        <v>115.31</v>
      </c>
      <c r="M168" s="93"/>
      <c r="N168" s="94"/>
      <c r="O168" s="94"/>
      <c r="P168" s="94"/>
      <c r="Q168" s="94"/>
      <c r="R168" s="95"/>
      <c r="S168" s="95" t="b">
        <f t="shared" si="6"/>
        <v>0</v>
      </c>
      <c r="T168" s="95" t="b">
        <f t="shared" si="7"/>
        <v>0</v>
      </c>
      <c r="U168" t="b">
        <f t="shared" si="8"/>
        <v>0</v>
      </c>
    </row>
    <row r="169" spans="1:21" ht="12.75" customHeight="1" x14ac:dyDescent="0.2">
      <c r="A169" s="68">
        <v>159</v>
      </c>
      <c r="B169" s="90" t="s">
        <v>19</v>
      </c>
      <c r="C169" s="69" t="s">
        <v>157</v>
      </c>
      <c r="D169" s="70">
        <v>571.10069999999996</v>
      </c>
      <c r="E169" s="71">
        <v>37.869999999999997</v>
      </c>
      <c r="F169" s="72"/>
      <c r="G169" s="73">
        <v>159</v>
      </c>
      <c r="H169" s="90" t="s">
        <v>19</v>
      </c>
      <c r="I169" s="74" t="s">
        <v>157</v>
      </c>
      <c r="J169" s="75">
        <v>571.10069999999996</v>
      </c>
      <c r="K169" s="76">
        <v>95.64</v>
      </c>
      <c r="M169" s="93"/>
      <c r="N169" s="94"/>
      <c r="O169" s="94"/>
      <c r="P169" s="94"/>
      <c r="Q169" s="94"/>
      <c r="R169" s="95"/>
      <c r="S169" s="95" t="b">
        <f t="shared" si="6"/>
        <v>0</v>
      </c>
      <c r="T169" s="95" t="b">
        <f t="shared" si="7"/>
        <v>0</v>
      </c>
      <c r="U169" t="b">
        <f t="shared" si="8"/>
        <v>0</v>
      </c>
    </row>
    <row r="170" spans="1:21" ht="12.75" customHeight="1" x14ac:dyDescent="0.2">
      <c r="A170" s="68">
        <v>160</v>
      </c>
      <c r="B170" s="90" t="s">
        <v>19</v>
      </c>
      <c r="C170" s="69" t="s">
        <v>158</v>
      </c>
      <c r="D170" s="70">
        <v>56.853099999999998</v>
      </c>
      <c r="E170" s="71">
        <v>3.77</v>
      </c>
      <c r="F170" s="72"/>
      <c r="G170" s="73">
        <v>160</v>
      </c>
      <c r="H170" s="90" t="s">
        <v>19</v>
      </c>
      <c r="I170" s="74" t="s">
        <v>158</v>
      </c>
      <c r="J170" s="75">
        <v>56.853099999999998</v>
      </c>
      <c r="K170" s="76">
        <v>9.52</v>
      </c>
      <c r="M170" s="93"/>
      <c r="N170" s="94"/>
      <c r="O170" s="94"/>
      <c r="P170" s="94"/>
      <c r="Q170" s="94"/>
      <c r="R170" s="95"/>
      <c r="S170" s="95" t="b">
        <f t="shared" si="6"/>
        <v>0</v>
      </c>
      <c r="T170" s="95" t="b">
        <f t="shared" si="7"/>
        <v>0</v>
      </c>
      <c r="U170" t="b">
        <f t="shared" si="8"/>
        <v>0</v>
      </c>
    </row>
    <row r="171" spans="1:21" ht="12.75" customHeight="1" x14ac:dyDescent="0.2">
      <c r="A171" s="68">
        <v>161</v>
      </c>
      <c r="B171" s="90" t="s">
        <v>19</v>
      </c>
      <c r="C171" s="69" t="s">
        <v>159</v>
      </c>
      <c r="D171" s="70">
        <v>1247.3398</v>
      </c>
      <c r="E171" s="71">
        <v>82.71</v>
      </c>
      <c r="F171" s="72"/>
      <c r="G171" s="73">
        <v>161</v>
      </c>
      <c r="H171" s="90" t="s">
        <v>19</v>
      </c>
      <c r="I171" s="74" t="s">
        <v>159</v>
      </c>
      <c r="J171" s="75">
        <v>1247.3398</v>
      </c>
      <c r="K171" s="76">
        <v>208.88</v>
      </c>
      <c r="M171" s="93"/>
      <c r="N171" s="94"/>
      <c r="O171" s="94"/>
      <c r="P171" s="94"/>
      <c r="Q171" s="94"/>
      <c r="R171" s="95"/>
      <c r="S171" s="95" t="b">
        <f t="shared" si="6"/>
        <v>0</v>
      </c>
      <c r="T171" s="95" t="b">
        <f t="shared" si="7"/>
        <v>0</v>
      </c>
      <c r="U171" t="b">
        <f t="shared" si="8"/>
        <v>0</v>
      </c>
    </row>
    <row r="172" spans="1:21" ht="12.75" customHeight="1" x14ac:dyDescent="0.2">
      <c r="A172" s="68">
        <v>162</v>
      </c>
      <c r="B172" s="90" t="s">
        <v>19</v>
      </c>
      <c r="C172" s="69" t="s">
        <v>160</v>
      </c>
      <c r="D172" s="70">
        <v>67.896500000000003</v>
      </c>
      <c r="E172" s="71">
        <v>4.5</v>
      </c>
      <c r="F172" s="72"/>
      <c r="G172" s="73">
        <v>162</v>
      </c>
      <c r="H172" s="90" t="s">
        <v>19</v>
      </c>
      <c r="I172" s="74" t="s">
        <v>160</v>
      </c>
      <c r="J172" s="75">
        <v>67.896500000000003</v>
      </c>
      <c r="K172" s="76">
        <v>11.37</v>
      </c>
      <c r="M172" s="93"/>
      <c r="N172" s="94"/>
      <c r="O172" s="94"/>
      <c r="P172" s="94"/>
      <c r="Q172" s="94"/>
      <c r="R172" s="95"/>
      <c r="S172" s="95" t="b">
        <f t="shared" si="6"/>
        <v>0</v>
      </c>
      <c r="T172" s="95" t="b">
        <f t="shared" si="7"/>
        <v>0</v>
      </c>
      <c r="U172" t="b">
        <f t="shared" si="8"/>
        <v>0</v>
      </c>
    </row>
    <row r="173" spans="1:21" ht="12.75" customHeight="1" x14ac:dyDescent="0.2">
      <c r="A173" s="68">
        <v>163</v>
      </c>
      <c r="B173" s="90" t="s">
        <v>19</v>
      </c>
      <c r="C173" s="69" t="s">
        <v>161</v>
      </c>
      <c r="D173" s="70">
        <v>113.6435</v>
      </c>
      <c r="E173" s="71">
        <v>7.54</v>
      </c>
      <c r="F173" s="72"/>
      <c r="G173" s="73">
        <v>163</v>
      </c>
      <c r="H173" s="90" t="s">
        <v>19</v>
      </c>
      <c r="I173" s="74" t="s">
        <v>161</v>
      </c>
      <c r="J173" s="75">
        <v>113.6435</v>
      </c>
      <c r="K173" s="76">
        <v>19.03</v>
      </c>
      <c r="M173" s="93"/>
      <c r="N173" s="94"/>
      <c r="O173" s="94"/>
      <c r="P173" s="94"/>
      <c r="Q173" s="94"/>
      <c r="R173" s="95"/>
      <c r="S173" s="95" t="b">
        <f t="shared" si="6"/>
        <v>0</v>
      </c>
      <c r="T173" s="95" t="b">
        <f t="shared" si="7"/>
        <v>0</v>
      </c>
      <c r="U173" t="b">
        <f t="shared" si="8"/>
        <v>0</v>
      </c>
    </row>
    <row r="174" spans="1:21" ht="12.75" customHeight="1" x14ac:dyDescent="0.2">
      <c r="A174" s="68">
        <v>164</v>
      </c>
      <c r="B174" s="90" t="s">
        <v>19</v>
      </c>
      <c r="C174" s="69" t="s">
        <v>162</v>
      </c>
      <c r="D174" s="70">
        <v>102.34829999999999</v>
      </c>
      <c r="E174" s="71">
        <v>6.79</v>
      </c>
      <c r="F174" s="72"/>
      <c r="G174" s="73">
        <v>164</v>
      </c>
      <c r="H174" s="90" t="s">
        <v>19</v>
      </c>
      <c r="I174" s="74" t="s">
        <v>162</v>
      </c>
      <c r="J174" s="75">
        <v>102.34829999999999</v>
      </c>
      <c r="K174" s="76">
        <v>17.14</v>
      </c>
      <c r="M174" s="93"/>
      <c r="N174" s="94"/>
      <c r="O174" s="94"/>
      <c r="P174" s="94"/>
      <c r="Q174" s="94"/>
      <c r="R174" s="95"/>
      <c r="S174" s="95" t="b">
        <f t="shared" si="6"/>
        <v>0</v>
      </c>
      <c r="T174" s="95" t="b">
        <f t="shared" si="7"/>
        <v>0</v>
      </c>
      <c r="U174" t="b">
        <f t="shared" si="8"/>
        <v>0</v>
      </c>
    </row>
    <row r="175" spans="1:21" ht="12.75" customHeight="1" x14ac:dyDescent="0.2">
      <c r="A175" s="68">
        <v>165</v>
      </c>
      <c r="B175" s="90" t="s">
        <v>19</v>
      </c>
      <c r="C175" s="69" t="s">
        <v>163</v>
      </c>
      <c r="D175" s="70">
        <v>45.107999999999997</v>
      </c>
      <c r="E175" s="71">
        <v>2.99</v>
      </c>
      <c r="F175" s="72"/>
      <c r="G175" s="73">
        <v>165</v>
      </c>
      <c r="H175" s="90" t="s">
        <v>19</v>
      </c>
      <c r="I175" s="74" t="s">
        <v>163</v>
      </c>
      <c r="J175" s="75">
        <v>45.107999999999997</v>
      </c>
      <c r="K175" s="76">
        <v>7.55</v>
      </c>
      <c r="M175" s="93"/>
      <c r="N175" s="94"/>
      <c r="O175" s="94"/>
      <c r="P175" s="94"/>
      <c r="Q175" s="94"/>
      <c r="R175" s="95"/>
      <c r="S175" s="95" t="b">
        <f t="shared" si="6"/>
        <v>0</v>
      </c>
      <c r="T175" s="95" t="b">
        <f t="shared" si="7"/>
        <v>0</v>
      </c>
      <c r="U175" t="b">
        <f t="shared" si="8"/>
        <v>0</v>
      </c>
    </row>
    <row r="176" spans="1:21" ht="12.75" customHeight="1" x14ac:dyDescent="0.2">
      <c r="A176" s="68">
        <v>166</v>
      </c>
      <c r="B176" s="90" t="s">
        <v>19</v>
      </c>
      <c r="C176" s="69" t="s">
        <v>164</v>
      </c>
      <c r="D176" s="70">
        <v>90.280299999999997</v>
      </c>
      <c r="E176" s="71">
        <v>5.99</v>
      </c>
      <c r="F176" s="72"/>
      <c r="G176" s="73">
        <v>166</v>
      </c>
      <c r="H176" s="90" t="s">
        <v>19</v>
      </c>
      <c r="I176" s="74" t="s">
        <v>164</v>
      </c>
      <c r="J176" s="75">
        <v>90.280299999999997</v>
      </c>
      <c r="K176" s="76">
        <v>15.12</v>
      </c>
      <c r="M176" s="93"/>
      <c r="N176" s="94"/>
      <c r="O176" s="94"/>
      <c r="P176" s="94"/>
      <c r="Q176" s="94"/>
      <c r="R176" s="95"/>
      <c r="S176" s="95" t="b">
        <f t="shared" si="6"/>
        <v>0</v>
      </c>
      <c r="T176" s="95" t="b">
        <f t="shared" si="7"/>
        <v>0</v>
      </c>
      <c r="U176" t="b">
        <f t="shared" si="8"/>
        <v>0</v>
      </c>
    </row>
    <row r="177" spans="1:21" ht="12.75" customHeight="1" x14ac:dyDescent="0.2">
      <c r="A177" s="68">
        <v>167</v>
      </c>
      <c r="B177" s="90" t="s">
        <v>19</v>
      </c>
      <c r="C177" s="69" t="s">
        <v>165</v>
      </c>
      <c r="D177" s="70">
        <v>74.7727</v>
      </c>
      <c r="E177" s="71">
        <v>4.96</v>
      </c>
      <c r="F177" s="72"/>
      <c r="G177" s="73">
        <v>167</v>
      </c>
      <c r="H177" s="90" t="s">
        <v>19</v>
      </c>
      <c r="I177" s="74" t="s">
        <v>165</v>
      </c>
      <c r="J177" s="75">
        <v>74.7727</v>
      </c>
      <c r="K177" s="76">
        <v>12.52</v>
      </c>
      <c r="M177" s="93"/>
      <c r="N177" s="94"/>
      <c r="O177" s="94"/>
      <c r="P177" s="94"/>
      <c r="Q177" s="94"/>
      <c r="R177" s="95"/>
      <c r="S177" s="95" t="b">
        <f t="shared" si="6"/>
        <v>0</v>
      </c>
      <c r="T177" s="95" t="b">
        <f t="shared" si="7"/>
        <v>0</v>
      </c>
      <c r="U177" t="b">
        <f t="shared" si="8"/>
        <v>0</v>
      </c>
    </row>
    <row r="178" spans="1:21" ht="12.75" customHeight="1" x14ac:dyDescent="0.2">
      <c r="A178" s="68">
        <v>168</v>
      </c>
      <c r="B178" s="90" t="s">
        <v>19</v>
      </c>
      <c r="C178" s="69" t="s">
        <v>166</v>
      </c>
      <c r="D178" s="70">
        <v>33.505299999999998</v>
      </c>
      <c r="E178" s="71">
        <v>2.2200000000000002</v>
      </c>
      <c r="F178" s="72"/>
      <c r="G178" s="73">
        <v>168</v>
      </c>
      <c r="H178" s="90" t="s">
        <v>19</v>
      </c>
      <c r="I178" s="74" t="s">
        <v>166</v>
      </c>
      <c r="J178" s="75">
        <v>33.505299999999998</v>
      </c>
      <c r="K178" s="76">
        <v>5.61</v>
      </c>
      <c r="M178" s="93"/>
      <c r="N178" s="94"/>
      <c r="O178" s="94"/>
      <c r="P178" s="94"/>
      <c r="Q178" s="94"/>
      <c r="R178" s="95"/>
      <c r="S178" s="95" t="b">
        <f t="shared" si="6"/>
        <v>0</v>
      </c>
      <c r="T178" s="95" t="b">
        <f t="shared" si="7"/>
        <v>0</v>
      </c>
      <c r="U178" t="b">
        <f t="shared" si="8"/>
        <v>0</v>
      </c>
    </row>
    <row r="179" spans="1:21" ht="12.75" customHeight="1" x14ac:dyDescent="0.2">
      <c r="A179" s="68">
        <v>169</v>
      </c>
      <c r="B179" s="90" t="s">
        <v>19</v>
      </c>
      <c r="C179" s="69" t="s">
        <v>167</v>
      </c>
      <c r="D179" s="70">
        <v>55.073799999999999</v>
      </c>
      <c r="E179" s="71">
        <v>3.65</v>
      </c>
      <c r="F179" s="72"/>
      <c r="G179" s="73">
        <v>169</v>
      </c>
      <c r="H179" s="90" t="s">
        <v>19</v>
      </c>
      <c r="I179" s="74" t="s">
        <v>167</v>
      </c>
      <c r="J179" s="75">
        <v>55.073799999999999</v>
      </c>
      <c r="K179" s="76">
        <v>9.2200000000000006</v>
      </c>
      <c r="M179" s="93"/>
      <c r="N179" s="94"/>
      <c r="O179" s="94"/>
      <c r="P179" s="94"/>
      <c r="Q179" s="94"/>
      <c r="R179" s="95"/>
      <c r="S179" s="95" t="b">
        <f t="shared" si="6"/>
        <v>0</v>
      </c>
      <c r="T179" s="95" t="b">
        <f t="shared" si="7"/>
        <v>0</v>
      </c>
      <c r="U179" t="b">
        <f t="shared" si="8"/>
        <v>0</v>
      </c>
    </row>
    <row r="180" spans="1:21" ht="12.75" customHeight="1" x14ac:dyDescent="0.2">
      <c r="A180" s="68">
        <v>170</v>
      </c>
      <c r="B180" s="90" t="s">
        <v>19</v>
      </c>
      <c r="C180" s="69" t="s">
        <v>168</v>
      </c>
      <c r="D180" s="70">
        <v>54.1813</v>
      </c>
      <c r="E180" s="71">
        <v>3.59</v>
      </c>
      <c r="F180" s="72"/>
      <c r="G180" s="73">
        <v>170</v>
      </c>
      <c r="H180" s="90" t="s">
        <v>19</v>
      </c>
      <c r="I180" s="74" t="s">
        <v>168</v>
      </c>
      <c r="J180" s="75">
        <v>54.1813</v>
      </c>
      <c r="K180" s="76">
        <v>9.07</v>
      </c>
      <c r="M180" s="93"/>
      <c r="N180" s="94"/>
      <c r="O180" s="94"/>
      <c r="P180" s="94"/>
      <c r="Q180" s="94"/>
      <c r="R180" s="95"/>
      <c r="S180" s="95" t="b">
        <f t="shared" si="6"/>
        <v>0</v>
      </c>
      <c r="T180" s="95" t="b">
        <f t="shared" si="7"/>
        <v>0</v>
      </c>
      <c r="U180" t="b">
        <f t="shared" si="8"/>
        <v>0</v>
      </c>
    </row>
    <row r="181" spans="1:21" ht="12.75" customHeight="1" x14ac:dyDescent="0.2">
      <c r="A181" s="68">
        <v>171</v>
      </c>
      <c r="B181" s="90" t="s">
        <v>19</v>
      </c>
      <c r="C181" s="69" t="s">
        <v>169</v>
      </c>
      <c r="D181" s="70">
        <v>92.025599999999997</v>
      </c>
      <c r="E181" s="71">
        <v>6.1</v>
      </c>
      <c r="F181" s="72"/>
      <c r="G181" s="73">
        <v>171</v>
      </c>
      <c r="H181" s="90" t="s">
        <v>19</v>
      </c>
      <c r="I181" s="74" t="s">
        <v>169</v>
      </c>
      <c r="J181" s="75">
        <v>92.025599999999997</v>
      </c>
      <c r="K181" s="76">
        <v>15.41</v>
      </c>
      <c r="M181" s="93"/>
      <c r="N181" s="94"/>
      <c r="O181" s="94"/>
      <c r="P181" s="94"/>
      <c r="Q181" s="94"/>
      <c r="R181" s="95"/>
      <c r="S181" s="95" t="b">
        <f t="shared" si="6"/>
        <v>0</v>
      </c>
      <c r="T181" s="95" t="b">
        <f t="shared" si="7"/>
        <v>0</v>
      </c>
      <c r="U181" t="b">
        <f t="shared" si="8"/>
        <v>0</v>
      </c>
    </row>
    <row r="182" spans="1:21" ht="12.75" customHeight="1" x14ac:dyDescent="0.2">
      <c r="A182" s="68">
        <v>172</v>
      </c>
      <c r="B182" s="90" t="s">
        <v>19</v>
      </c>
      <c r="C182" s="69" t="s">
        <v>170</v>
      </c>
      <c r="D182" s="70">
        <v>127.6687</v>
      </c>
      <c r="E182" s="71">
        <v>8.4700000000000006</v>
      </c>
      <c r="F182" s="72"/>
      <c r="G182" s="73">
        <v>172</v>
      </c>
      <c r="H182" s="90" t="s">
        <v>19</v>
      </c>
      <c r="I182" s="74" t="s">
        <v>170</v>
      </c>
      <c r="J182" s="75">
        <v>127.6687</v>
      </c>
      <c r="K182" s="76">
        <v>21.38</v>
      </c>
      <c r="M182" s="93"/>
      <c r="N182" s="94"/>
      <c r="O182" s="94"/>
      <c r="P182" s="94"/>
      <c r="Q182" s="94"/>
      <c r="R182" s="95"/>
      <c r="S182" s="95" t="b">
        <f t="shared" si="6"/>
        <v>0</v>
      </c>
      <c r="T182" s="95" t="b">
        <f t="shared" si="7"/>
        <v>0</v>
      </c>
      <c r="U182" t="b">
        <f t="shared" si="8"/>
        <v>0</v>
      </c>
    </row>
    <row r="183" spans="1:21" ht="12.75" customHeight="1" x14ac:dyDescent="0.2">
      <c r="A183" s="68">
        <v>173</v>
      </c>
      <c r="B183" s="90" t="s">
        <v>19</v>
      </c>
      <c r="C183" s="69" t="s">
        <v>171</v>
      </c>
      <c r="D183" s="70">
        <v>74.710300000000004</v>
      </c>
      <c r="E183" s="71">
        <v>4.95</v>
      </c>
      <c r="F183" s="72"/>
      <c r="G183" s="73">
        <v>173</v>
      </c>
      <c r="H183" s="90" t="s">
        <v>19</v>
      </c>
      <c r="I183" s="74" t="s">
        <v>171</v>
      </c>
      <c r="J183" s="75">
        <v>74.710300000000004</v>
      </c>
      <c r="K183" s="76">
        <v>12.51</v>
      </c>
      <c r="M183" s="93"/>
      <c r="N183" s="94"/>
      <c r="O183" s="94"/>
      <c r="P183" s="94"/>
      <c r="Q183" s="94"/>
      <c r="R183" s="95"/>
      <c r="S183" s="95" t="b">
        <f t="shared" si="6"/>
        <v>0</v>
      </c>
      <c r="T183" s="95" t="b">
        <f t="shared" si="7"/>
        <v>0</v>
      </c>
      <c r="U183" t="b">
        <f t="shared" si="8"/>
        <v>0</v>
      </c>
    </row>
    <row r="184" spans="1:21" ht="12.75" customHeight="1" x14ac:dyDescent="0.2">
      <c r="A184" s="68">
        <v>174</v>
      </c>
      <c r="B184" s="90" t="s">
        <v>19</v>
      </c>
      <c r="C184" s="69" t="s">
        <v>172</v>
      </c>
      <c r="D184" s="70">
        <v>120.2367</v>
      </c>
      <c r="E184" s="71">
        <v>7.97</v>
      </c>
      <c r="F184" s="72"/>
      <c r="G184" s="73">
        <v>174</v>
      </c>
      <c r="H184" s="90" t="s">
        <v>19</v>
      </c>
      <c r="I184" s="74" t="s">
        <v>172</v>
      </c>
      <c r="J184" s="75">
        <v>120.2367</v>
      </c>
      <c r="K184" s="76">
        <v>20.13</v>
      </c>
      <c r="M184" s="93"/>
      <c r="N184" s="94"/>
      <c r="O184" s="94"/>
      <c r="P184" s="94"/>
      <c r="Q184" s="94"/>
      <c r="R184" s="95"/>
      <c r="S184" s="95" t="b">
        <f t="shared" si="6"/>
        <v>0</v>
      </c>
      <c r="T184" s="95" t="b">
        <f t="shared" si="7"/>
        <v>0</v>
      </c>
      <c r="U184" t="b">
        <f t="shared" si="8"/>
        <v>0</v>
      </c>
    </row>
    <row r="185" spans="1:21" ht="12.75" customHeight="1" x14ac:dyDescent="0.2">
      <c r="A185" s="68">
        <v>175</v>
      </c>
      <c r="B185" s="90" t="s">
        <v>19</v>
      </c>
      <c r="C185" s="69" t="s">
        <v>173</v>
      </c>
      <c r="D185" s="70">
        <v>33.6402</v>
      </c>
      <c r="E185" s="71">
        <v>2.23</v>
      </c>
      <c r="F185" s="72"/>
      <c r="G185" s="73">
        <v>175</v>
      </c>
      <c r="H185" s="90" t="s">
        <v>19</v>
      </c>
      <c r="I185" s="74" t="s">
        <v>173</v>
      </c>
      <c r="J185" s="75">
        <v>33.6402</v>
      </c>
      <c r="K185" s="76">
        <v>5.63</v>
      </c>
      <c r="M185" s="93"/>
      <c r="N185" s="94"/>
      <c r="O185" s="94"/>
      <c r="P185" s="94"/>
      <c r="Q185" s="94"/>
      <c r="R185" s="95"/>
      <c r="S185" s="95" t="b">
        <f t="shared" si="6"/>
        <v>0</v>
      </c>
      <c r="T185" s="95" t="b">
        <f t="shared" si="7"/>
        <v>0</v>
      </c>
      <c r="U185" t="b">
        <f t="shared" si="8"/>
        <v>0</v>
      </c>
    </row>
    <row r="186" spans="1:21" ht="12.75" customHeight="1" x14ac:dyDescent="0.2">
      <c r="A186" s="68">
        <v>176</v>
      </c>
      <c r="B186" s="90" t="s">
        <v>19</v>
      </c>
      <c r="C186" s="69" t="s">
        <v>174</v>
      </c>
      <c r="D186" s="70">
        <v>69.253600000000006</v>
      </c>
      <c r="E186" s="71">
        <v>4.59</v>
      </c>
      <c r="F186" s="72"/>
      <c r="G186" s="73">
        <v>176</v>
      </c>
      <c r="H186" s="90" t="s">
        <v>19</v>
      </c>
      <c r="I186" s="74" t="s">
        <v>174</v>
      </c>
      <c r="J186" s="75">
        <v>69.253600000000006</v>
      </c>
      <c r="K186" s="76">
        <v>11.6</v>
      </c>
      <c r="M186" s="93"/>
      <c r="N186" s="94"/>
      <c r="O186" s="94"/>
      <c r="P186" s="94"/>
      <c r="Q186" s="94"/>
      <c r="R186" s="95"/>
      <c r="S186" s="95" t="b">
        <f t="shared" si="6"/>
        <v>0</v>
      </c>
      <c r="T186" s="95" t="b">
        <f t="shared" si="7"/>
        <v>0</v>
      </c>
      <c r="U186" t="b">
        <f t="shared" si="8"/>
        <v>0</v>
      </c>
    </row>
    <row r="187" spans="1:21" ht="12.75" customHeight="1" x14ac:dyDescent="0.2">
      <c r="A187" s="68">
        <v>177</v>
      </c>
      <c r="B187" s="90" t="s">
        <v>19</v>
      </c>
      <c r="C187" s="69" t="s">
        <v>175</v>
      </c>
      <c r="D187" s="70">
        <v>41.967700000000001</v>
      </c>
      <c r="E187" s="71">
        <v>2.78</v>
      </c>
      <c r="F187" s="72"/>
      <c r="G187" s="73">
        <v>177</v>
      </c>
      <c r="H187" s="90" t="s">
        <v>19</v>
      </c>
      <c r="I187" s="74" t="s">
        <v>175</v>
      </c>
      <c r="J187" s="75">
        <v>41.967700000000001</v>
      </c>
      <c r="K187" s="76">
        <v>7.03</v>
      </c>
      <c r="M187" s="93"/>
      <c r="N187" s="94"/>
      <c r="O187" s="94"/>
      <c r="P187" s="94"/>
      <c r="Q187" s="94"/>
      <c r="R187" s="95"/>
      <c r="S187" s="95" t="b">
        <f t="shared" si="6"/>
        <v>0</v>
      </c>
      <c r="T187" s="95" t="b">
        <f t="shared" si="7"/>
        <v>0</v>
      </c>
      <c r="U187" t="b">
        <f t="shared" si="8"/>
        <v>0</v>
      </c>
    </row>
    <row r="188" spans="1:21" ht="12.75" customHeight="1" x14ac:dyDescent="0.2">
      <c r="A188" s="68">
        <v>178</v>
      </c>
      <c r="B188" s="90" t="s">
        <v>19</v>
      </c>
      <c r="C188" s="69" t="s">
        <v>176</v>
      </c>
      <c r="D188" s="70">
        <v>164.0009</v>
      </c>
      <c r="E188" s="71">
        <v>10.87</v>
      </c>
      <c r="F188" s="72"/>
      <c r="G188" s="73">
        <v>178</v>
      </c>
      <c r="H188" s="90" t="s">
        <v>19</v>
      </c>
      <c r="I188" s="74" t="s">
        <v>176</v>
      </c>
      <c r="J188" s="75">
        <v>164.0009</v>
      </c>
      <c r="K188" s="76">
        <v>27.46</v>
      </c>
      <c r="M188" s="93"/>
      <c r="N188" s="94"/>
      <c r="O188" s="94"/>
      <c r="P188" s="94"/>
      <c r="Q188" s="94"/>
      <c r="R188" s="95"/>
      <c r="S188" s="95" t="b">
        <f t="shared" si="6"/>
        <v>0</v>
      </c>
      <c r="T188" s="95" t="b">
        <f t="shared" si="7"/>
        <v>0</v>
      </c>
      <c r="U188" t="b">
        <f t="shared" si="8"/>
        <v>0</v>
      </c>
    </row>
    <row r="189" spans="1:21" ht="12.75" customHeight="1" x14ac:dyDescent="0.2">
      <c r="A189" s="68">
        <v>179</v>
      </c>
      <c r="B189" s="90" t="s">
        <v>19</v>
      </c>
      <c r="C189" s="69" t="s">
        <v>177</v>
      </c>
      <c r="D189" s="70">
        <v>61.621200000000002</v>
      </c>
      <c r="E189" s="71">
        <v>4.09</v>
      </c>
      <c r="F189" s="72"/>
      <c r="G189" s="73">
        <v>179</v>
      </c>
      <c r="H189" s="90" t="s">
        <v>19</v>
      </c>
      <c r="I189" s="74" t="s">
        <v>177</v>
      </c>
      <c r="J189" s="75">
        <v>61.621200000000002</v>
      </c>
      <c r="K189" s="76">
        <v>10.32</v>
      </c>
      <c r="M189" s="93"/>
      <c r="N189" s="94"/>
      <c r="O189" s="94"/>
      <c r="P189" s="94"/>
      <c r="Q189" s="94"/>
      <c r="R189" s="95"/>
      <c r="S189" s="95" t="b">
        <f t="shared" si="6"/>
        <v>0</v>
      </c>
      <c r="T189" s="95" t="b">
        <f t="shared" si="7"/>
        <v>0</v>
      </c>
      <c r="U189" t="b">
        <f t="shared" si="8"/>
        <v>0</v>
      </c>
    </row>
    <row r="190" spans="1:21" ht="12.75" customHeight="1" x14ac:dyDescent="0.2">
      <c r="A190" s="68">
        <v>180</v>
      </c>
      <c r="B190" s="90" t="s">
        <v>19</v>
      </c>
      <c r="C190" s="69" t="s">
        <v>178</v>
      </c>
      <c r="D190" s="70">
        <v>61.358400000000003</v>
      </c>
      <c r="E190" s="71">
        <v>4.07</v>
      </c>
      <c r="F190" s="72"/>
      <c r="G190" s="73">
        <v>180</v>
      </c>
      <c r="H190" s="90" t="s">
        <v>19</v>
      </c>
      <c r="I190" s="74" t="s">
        <v>178</v>
      </c>
      <c r="J190" s="75">
        <v>61.358400000000003</v>
      </c>
      <c r="K190" s="76">
        <v>10.27</v>
      </c>
      <c r="M190" s="93"/>
      <c r="N190" s="94"/>
      <c r="O190" s="94"/>
      <c r="P190" s="94"/>
      <c r="Q190" s="94"/>
      <c r="R190" s="95"/>
      <c r="S190" s="95" t="b">
        <f t="shared" si="6"/>
        <v>0</v>
      </c>
      <c r="T190" s="95" t="b">
        <f t="shared" si="7"/>
        <v>0</v>
      </c>
      <c r="U190" t="b">
        <f t="shared" si="8"/>
        <v>0</v>
      </c>
    </row>
    <row r="191" spans="1:21" ht="12.75" customHeight="1" x14ac:dyDescent="0.2">
      <c r="A191" s="68">
        <v>181</v>
      </c>
      <c r="B191" s="90" t="s">
        <v>19</v>
      </c>
      <c r="C191" s="69" t="s">
        <v>179</v>
      </c>
      <c r="D191" s="70">
        <v>62.391800000000003</v>
      </c>
      <c r="E191" s="71">
        <v>4.1399999999999997</v>
      </c>
      <c r="F191" s="72"/>
      <c r="G191" s="73">
        <v>181</v>
      </c>
      <c r="H191" s="90" t="s">
        <v>19</v>
      </c>
      <c r="I191" s="74" t="s">
        <v>179</v>
      </c>
      <c r="J191" s="75">
        <v>62.391800000000003</v>
      </c>
      <c r="K191" s="76">
        <v>10.45</v>
      </c>
      <c r="M191" s="93"/>
      <c r="N191" s="94"/>
      <c r="O191" s="94"/>
      <c r="P191" s="94"/>
      <c r="Q191" s="94"/>
      <c r="R191" s="95"/>
      <c r="S191" s="95" t="b">
        <f t="shared" si="6"/>
        <v>0</v>
      </c>
      <c r="T191" s="95" t="b">
        <f t="shared" si="7"/>
        <v>0</v>
      </c>
      <c r="U191" t="b">
        <f t="shared" si="8"/>
        <v>0</v>
      </c>
    </row>
    <row r="192" spans="1:21" ht="12.75" customHeight="1" x14ac:dyDescent="0.2">
      <c r="A192" s="68">
        <v>182</v>
      </c>
      <c r="B192" s="90" t="s">
        <v>19</v>
      </c>
      <c r="C192" s="69" t="s">
        <v>180</v>
      </c>
      <c r="D192" s="70">
        <v>22.758199999999999</v>
      </c>
      <c r="E192" s="71">
        <v>1.51</v>
      </c>
      <c r="F192" s="72"/>
      <c r="G192" s="73">
        <v>182</v>
      </c>
      <c r="H192" s="90" t="s">
        <v>19</v>
      </c>
      <c r="I192" s="74" t="s">
        <v>180</v>
      </c>
      <c r="J192" s="75">
        <v>22.758199999999999</v>
      </c>
      <c r="K192" s="76">
        <v>3.81</v>
      </c>
      <c r="M192" s="93"/>
      <c r="N192" s="94"/>
      <c r="O192" s="94"/>
      <c r="P192" s="94"/>
      <c r="Q192" s="94"/>
      <c r="R192" s="95"/>
      <c r="S192" s="95" t="b">
        <f t="shared" si="6"/>
        <v>0</v>
      </c>
      <c r="T192" s="95" t="b">
        <f t="shared" si="7"/>
        <v>0</v>
      </c>
      <c r="U192" t="b">
        <f t="shared" si="8"/>
        <v>0</v>
      </c>
    </row>
    <row r="193" spans="1:21" ht="12.75" customHeight="1" x14ac:dyDescent="0.2">
      <c r="A193" s="68">
        <v>183</v>
      </c>
      <c r="B193" s="90" t="s">
        <v>19</v>
      </c>
      <c r="C193" s="69" t="s">
        <v>181</v>
      </c>
      <c r="D193" s="70">
        <v>41.316899999999997</v>
      </c>
      <c r="E193" s="71">
        <v>2.74</v>
      </c>
      <c r="F193" s="72"/>
      <c r="G193" s="73">
        <v>183</v>
      </c>
      <c r="H193" s="90" t="s">
        <v>19</v>
      </c>
      <c r="I193" s="74" t="s">
        <v>181</v>
      </c>
      <c r="J193" s="75">
        <v>41.316899999999997</v>
      </c>
      <c r="K193" s="76">
        <v>6.92</v>
      </c>
      <c r="M193" s="93"/>
      <c r="N193" s="94"/>
      <c r="O193" s="94"/>
      <c r="P193" s="94"/>
      <c r="Q193" s="94"/>
      <c r="R193" s="95"/>
      <c r="S193" s="95" t="b">
        <f t="shared" si="6"/>
        <v>0</v>
      </c>
      <c r="T193" s="95" t="b">
        <f t="shared" si="7"/>
        <v>0</v>
      </c>
      <c r="U193" t="b">
        <f t="shared" si="8"/>
        <v>0</v>
      </c>
    </row>
    <row r="194" spans="1:21" ht="12.75" customHeight="1" x14ac:dyDescent="0.2">
      <c r="A194" s="68">
        <v>184</v>
      </c>
      <c r="B194" s="90" t="s">
        <v>19</v>
      </c>
      <c r="C194" s="69" t="s">
        <v>182</v>
      </c>
      <c r="D194" s="70">
        <v>170.46</v>
      </c>
      <c r="E194" s="71">
        <v>11.3</v>
      </c>
      <c r="F194" s="72"/>
      <c r="G194" s="73">
        <v>184</v>
      </c>
      <c r="H194" s="90" t="s">
        <v>19</v>
      </c>
      <c r="I194" s="74" t="s">
        <v>182</v>
      </c>
      <c r="J194" s="75">
        <v>170.46</v>
      </c>
      <c r="K194" s="76">
        <v>28.54</v>
      </c>
      <c r="M194" s="93"/>
      <c r="N194" s="94"/>
      <c r="O194" s="94"/>
      <c r="P194" s="94"/>
      <c r="Q194" s="94"/>
      <c r="R194" s="95"/>
      <c r="S194" s="95" t="b">
        <f t="shared" si="6"/>
        <v>0</v>
      </c>
      <c r="T194" s="95" t="b">
        <f t="shared" si="7"/>
        <v>0</v>
      </c>
      <c r="U194" t="b">
        <f t="shared" si="8"/>
        <v>0</v>
      </c>
    </row>
    <row r="195" spans="1:21" ht="12.75" customHeight="1" x14ac:dyDescent="0.2">
      <c r="A195" s="68">
        <v>185</v>
      </c>
      <c r="B195" s="90" t="s">
        <v>19</v>
      </c>
      <c r="C195" s="69" t="s">
        <v>183</v>
      </c>
      <c r="D195" s="70">
        <v>87.293199999999999</v>
      </c>
      <c r="E195" s="71">
        <v>5.79</v>
      </c>
      <c r="F195" s="72"/>
      <c r="G195" s="73">
        <v>185</v>
      </c>
      <c r="H195" s="90" t="s">
        <v>19</v>
      </c>
      <c r="I195" s="74" t="s">
        <v>183</v>
      </c>
      <c r="J195" s="75">
        <v>87.293199999999999</v>
      </c>
      <c r="K195" s="76">
        <v>14.62</v>
      </c>
      <c r="M195" s="93"/>
      <c r="N195" s="94"/>
      <c r="O195" s="94"/>
      <c r="P195" s="94"/>
      <c r="Q195" s="94"/>
      <c r="R195" s="95"/>
      <c r="S195" s="95" t="b">
        <f t="shared" si="6"/>
        <v>0</v>
      </c>
      <c r="T195" s="95" t="b">
        <f t="shared" si="7"/>
        <v>0</v>
      </c>
      <c r="U195" t="b">
        <f t="shared" si="8"/>
        <v>0</v>
      </c>
    </row>
    <row r="196" spans="1:21" ht="12.75" customHeight="1" x14ac:dyDescent="0.2">
      <c r="A196" s="68">
        <v>186</v>
      </c>
      <c r="B196" s="90" t="s">
        <v>19</v>
      </c>
      <c r="C196" s="69" t="s">
        <v>184</v>
      </c>
      <c r="D196" s="70">
        <v>62.332999999999998</v>
      </c>
      <c r="E196" s="71">
        <v>4.13</v>
      </c>
      <c r="F196" s="72"/>
      <c r="G196" s="73">
        <v>186</v>
      </c>
      <c r="H196" s="90" t="s">
        <v>19</v>
      </c>
      <c r="I196" s="74" t="s">
        <v>184</v>
      </c>
      <c r="J196" s="75">
        <v>62.332999999999998</v>
      </c>
      <c r="K196" s="76">
        <v>10.44</v>
      </c>
      <c r="M196" s="93"/>
      <c r="N196" s="94"/>
      <c r="O196" s="94"/>
      <c r="P196" s="94"/>
      <c r="Q196" s="94"/>
      <c r="R196" s="95"/>
      <c r="S196" s="95" t="b">
        <f t="shared" si="6"/>
        <v>0</v>
      </c>
      <c r="T196" s="95" t="b">
        <f t="shared" si="7"/>
        <v>0</v>
      </c>
      <c r="U196" t="b">
        <f t="shared" si="8"/>
        <v>0</v>
      </c>
    </row>
    <row r="197" spans="1:21" ht="12.75" customHeight="1" x14ac:dyDescent="0.2">
      <c r="A197" s="68">
        <v>187</v>
      </c>
      <c r="B197" s="90" t="s">
        <v>19</v>
      </c>
      <c r="C197" s="69" t="s">
        <v>185</v>
      </c>
      <c r="D197" s="70">
        <v>58.153199999999998</v>
      </c>
      <c r="E197" s="71">
        <v>3.86</v>
      </c>
      <c r="F197" s="72"/>
      <c r="G197" s="73">
        <v>187</v>
      </c>
      <c r="H197" s="90" t="s">
        <v>19</v>
      </c>
      <c r="I197" s="74" t="s">
        <v>185</v>
      </c>
      <c r="J197" s="75">
        <v>58.153199999999998</v>
      </c>
      <c r="K197" s="76">
        <v>9.74</v>
      </c>
      <c r="M197" s="93"/>
      <c r="N197" s="94"/>
      <c r="O197" s="94"/>
      <c r="P197" s="94"/>
      <c r="Q197" s="94"/>
      <c r="R197" s="95"/>
      <c r="S197" s="95" t="b">
        <f t="shared" si="6"/>
        <v>0</v>
      </c>
      <c r="T197" s="95" t="b">
        <f t="shared" si="7"/>
        <v>0</v>
      </c>
      <c r="U197" t="b">
        <f t="shared" si="8"/>
        <v>0</v>
      </c>
    </row>
    <row r="198" spans="1:21" ht="12.75" customHeight="1" x14ac:dyDescent="0.2">
      <c r="A198" s="68">
        <v>188</v>
      </c>
      <c r="B198" s="90" t="s">
        <v>19</v>
      </c>
      <c r="C198" s="69" t="s">
        <v>186</v>
      </c>
      <c r="D198" s="70">
        <v>199.3365</v>
      </c>
      <c r="E198" s="71">
        <v>13.22</v>
      </c>
      <c r="F198" s="72"/>
      <c r="G198" s="73">
        <v>188</v>
      </c>
      <c r="H198" s="90" t="s">
        <v>19</v>
      </c>
      <c r="I198" s="74" t="s">
        <v>186</v>
      </c>
      <c r="J198" s="75">
        <v>199.3365</v>
      </c>
      <c r="K198" s="76">
        <v>33.380000000000003</v>
      </c>
      <c r="M198" s="93"/>
      <c r="N198" s="94"/>
      <c r="O198" s="94"/>
      <c r="P198" s="94"/>
      <c r="Q198" s="94"/>
      <c r="R198" s="95"/>
      <c r="S198" s="95" t="b">
        <f t="shared" si="6"/>
        <v>0</v>
      </c>
      <c r="T198" s="95" t="b">
        <f t="shared" si="7"/>
        <v>0</v>
      </c>
      <c r="U198" t="b">
        <f t="shared" si="8"/>
        <v>0</v>
      </c>
    </row>
    <row r="199" spans="1:21" ht="12.75" customHeight="1" x14ac:dyDescent="0.2">
      <c r="A199" s="68">
        <v>189</v>
      </c>
      <c r="B199" s="90" t="s">
        <v>19</v>
      </c>
      <c r="C199" s="69" t="s">
        <v>187</v>
      </c>
      <c r="D199" s="70">
        <v>94.264899999999997</v>
      </c>
      <c r="E199" s="71">
        <v>6.25</v>
      </c>
      <c r="F199" s="72"/>
      <c r="G199" s="73">
        <v>189</v>
      </c>
      <c r="H199" s="90" t="s">
        <v>19</v>
      </c>
      <c r="I199" s="74" t="s">
        <v>187</v>
      </c>
      <c r="J199" s="75">
        <v>94.264899999999997</v>
      </c>
      <c r="K199" s="76">
        <v>15.79</v>
      </c>
      <c r="M199" s="93"/>
      <c r="N199" s="94"/>
      <c r="O199" s="94"/>
      <c r="P199" s="94"/>
      <c r="Q199" s="94"/>
      <c r="R199" s="95"/>
      <c r="S199" s="95" t="b">
        <f t="shared" si="6"/>
        <v>0</v>
      </c>
      <c r="T199" s="95" t="b">
        <f t="shared" si="7"/>
        <v>0</v>
      </c>
      <c r="U199" t="b">
        <f t="shared" si="8"/>
        <v>0</v>
      </c>
    </row>
    <row r="200" spans="1:21" ht="12.75" customHeight="1" x14ac:dyDescent="0.2">
      <c r="A200" s="68">
        <v>190</v>
      </c>
      <c r="B200" s="90" t="s">
        <v>19</v>
      </c>
      <c r="C200" s="69" t="s">
        <v>188</v>
      </c>
      <c r="D200" s="70">
        <v>66.115300000000005</v>
      </c>
      <c r="E200" s="71">
        <v>4.38</v>
      </c>
      <c r="F200" s="72"/>
      <c r="G200" s="73">
        <v>190</v>
      </c>
      <c r="H200" s="90" t="s">
        <v>19</v>
      </c>
      <c r="I200" s="74" t="s">
        <v>188</v>
      </c>
      <c r="J200" s="75">
        <v>66.115300000000005</v>
      </c>
      <c r="K200" s="76">
        <v>11.07</v>
      </c>
      <c r="M200" s="93"/>
      <c r="N200" s="94"/>
      <c r="O200" s="94"/>
      <c r="P200" s="94"/>
      <c r="Q200" s="94"/>
      <c r="R200" s="95"/>
      <c r="S200" s="95" t="b">
        <f t="shared" si="6"/>
        <v>0</v>
      </c>
      <c r="T200" s="95" t="b">
        <f t="shared" si="7"/>
        <v>0</v>
      </c>
      <c r="U200" t="b">
        <f t="shared" si="8"/>
        <v>0</v>
      </c>
    </row>
    <row r="201" spans="1:21" ht="12.75" customHeight="1" x14ac:dyDescent="0.2">
      <c r="A201" s="68">
        <v>191</v>
      </c>
      <c r="B201" s="90" t="s">
        <v>19</v>
      </c>
      <c r="C201" s="69" t="s">
        <v>189</v>
      </c>
      <c r="D201" s="70">
        <v>39.013800000000003</v>
      </c>
      <c r="E201" s="71">
        <v>2.59</v>
      </c>
      <c r="F201" s="72"/>
      <c r="G201" s="73">
        <v>191</v>
      </c>
      <c r="H201" s="90" t="s">
        <v>19</v>
      </c>
      <c r="I201" s="74" t="s">
        <v>189</v>
      </c>
      <c r="J201" s="75">
        <v>39.013800000000003</v>
      </c>
      <c r="K201" s="76">
        <v>6.53</v>
      </c>
      <c r="M201" s="93"/>
      <c r="N201" s="94"/>
      <c r="O201" s="94"/>
      <c r="P201" s="94"/>
      <c r="Q201" s="94"/>
      <c r="R201" s="95"/>
      <c r="S201" s="95" t="b">
        <f t="shared" si="6"/>
        <v>0</v>
      </c>
      <c r="T201" s="95" t="b">
        <f t="shared" si="7"/>
        <v>0</v>
      </c>
      <c r="U201" t="b">
        <f t="shared" si="8"/>
        <v>0</v>
      </c>
    </row>
    <row r="202" spans="1:21" ht="12.75" customHeight="1" x14ac:dyDescent="0.2">
      <c r="A202" s="68">
        <v>192</v>
      </c>
      <c r="B202" s="90" t="s">
        <v>19</v>
      </c>
      <c r="C202" s="69" t="s">
        <v>190</v>
      </c>
      <c r="D202" s="70">
        <v>23.869700000000002</v>
      </c>
      <c r="E202" s="71">
        <v>1.58</v>
      </c>
      <c r="F202" s="72"/>
      <c r="G202" s="73">
        <v>192</v>
      </c>
      <c r="H202" s="90" t="s">
        <v>19</v>
      </c>
      <c r="I202" s="74" t="s">
        <v>190</v>
      </c>
      <c r="J202" s="75">
        <v>23.869700000000002</v>
      </c>
      <c r="K202" s="76">
        <v>4</v>
      </c>
      <c r="M202" s="93"/>
      <c r="N202" s="94"/>
      <c r="O202" s="94"/>
      <c r="P202" s="94"/>
      <c r="Q202" s="94"/>
      <c r="R202" s="95"/>
      <c r="S202" s="95" t="b">
        <f t="shared" si="6"/>
        <v>0</v>
      </c>
      <c r="T202" s="95" t="b">
        <f t="shared" si="7"/>
        <v>0</v>
      </c>
      <c r="U202" t="b">
        <f t="shared" si="8"/>
        <v>0</v>
      </c>
    </row>
    <row r="203" spans="1:21" ht="12.75" customHeight="1" x14ac:dyDescent="0.2">
      <c r="A203" s="68">
        <v>193</v>
      </c>
      <c r="B203" s="90" t="s">
        <v>19</v>
      </c>
      <c r="C203" s="69" t="s">
        <v>191</v>
      </c>
      <c r="D203" s="70">
        <v>53.714300000000001</v>
      </c>
      <c r="E203" s="71">
        <v>3.56</v>
      </c>
      <c r="F203" s="72"/>
      <c r="G203" s="73">
        <v>193</v>
      </c>
      <c r="H203" s="90" t="s">
        <v>19</v>
      </c>
      <c r="I203" s="74" t="s">
        <v>191</v>
      </c>
      <c r="J203" s="75">
        <v>53.714300000000001</v>
      </c>
      <c r="K203" s="76">
        <v>8.99</v>
      </c>
      <c r="M203" s="93"/>
      <c r="N203" s="94"/>
      <c r="O203" s="94"/>
      <c r="P203" s="94"/>
      <c r="Q203" s="94"/>
      <c r="R203" s="95"/>
      <c r="S203" s="95" t="b">
        <f t="shared" si="6"/>
        <v>0</v>
      </c>
      <c r="T203" s="95" t="b">
        <f t="shared" si="7"/>
        <v>0</v>
      </c>
      <c r="U203" t="b">
        <f t="shared" si="8"/>
        <v>0</v>
      </c>
    </row>
    <row r="204" spans="1:21" ht="12.75" customHeight="1" x14ac:dyDescent="0.2">
      <c r="A204" s="68">
        <v>194</v>
      </c>
      <c r="B204" s="90" t="s">
        <v>19</v>
      </c>
      <c r="C204" s="69" t="s">
        <v>192</v>
      </c>
      <c r="D204" s="70">
        <v>34.778199999999998</v>
      </c>
      <c r="E204" s="71">
        <v>2.31</v>
      </c>
      <c r="F204" s="72"/>
      <c r="G204" s="73">
        <v>194</v>
      </c>
      <c r="H204" s="90" t="s">
        <v>19</v>
      </c>
      <c r="I204" s="74" t="s">
        <v>192</v>
      </c>
      <c r="J204" s="75">
        <v>34.778199999999998</v>
      </c>
      <c r="K204" s="76">
        <v>5.82</v>
      </c>
      <c r="M204" s="93"/>
      <c r="N204" s="94"/>
      <c r="O204" s="94"/>
      <c r="P204" s="94"/>
      <c r="Q204" s="94"/>
      <c r="R204" s="95"/>
      <c r="S204" s="95" t="b">
        <f t="shared" si="6"/>
        <v>0</v>
      </c>
      <c r="T204" s="95" t="b">
        <f t="shared" si="7"/>
        <v>0</v>
      </c>
      <c r="U204" t="b">
        <f t="shared" si="8"/>
        <v>0</v>
      </c>
    </row>
    <row r="205" spans="1:21" ht="12.75" customHeight="1" x14ac:dyDescent="0.2">
      <c r="A205" s="68">
        <v>195</v>
      </c>
      <c r="B205" s="90" t="s">
        <v>19</v>
      </c>
      <c r="C205" s="69" t="s">
        <v>193</v>
      </c>
      <c r="D205" s="70">
        <v>51.059600000000003</v>
      </c>
      <c r="E205" s="71">
        <v>3.39</v>
      </c>
      <c r="F205" s="72"/>
      <c r="G205" s="73">
        <v>195</v>
      </c>
      <c r="H205" s="90" t="s">
        <v>19</v>
      </c>
      <c r="I205" s="74" t="s">
        <v>193</v>
      </c>
      <c r="J205" s="75">
        <v>51.059600000000003</v>
      </c>
      <c r="K205" s="76">
        <v>8.5500000000000007</v>
      </c>
      <c r="M205" s="93"/>
      <c r="N205" s="94"/>
      <c r="O205" s="94"/>
      <c r="P205" s="94"/>
      <c r="Q205" s="94"/>
      <c r="R205" s="95"/>
      <c r="S205" s="95" t="b">
        <f t="shared" si="6"/>
        <v>0</v>
      </c>
      <c r="T205" s="95" t="b">
        <f t="shared" si="7"/>
        <v>0</v>
      </c>
      <c r="U205" t="b">
        <f t="shared" si="8"/>
        <v>0</v>
      </c>
    </row>
    <row r="206" spans="1:21" ht="12.75" customHeight="1" x14ac:dyDescent="0.2">
      <c r="A206" s="68">
        <v>196</v>
      </c>
      <c r="B206" s="90" t="s">
        <v>19</v>
      </c>
      <c r="C206" s="69" t="s">
        <v>194</v>
      </c>
      <c r="D206" s="70">
        <v>18.122</v>
      </c>
      <c r="E206" s="71">
        <v>1.2</v>
      </c>
      <c r="F206" s="72"/>
      <c r="G206" s="73">
        <v>196</v>
      </c>
      <c r="H206" s="90" t="s">
        <v>19</v>
      </c>
      <c r="I206" s="74" t="s">
        <v>194</v>
      </c>
      <c r="J206" s="75">
        <v>18.122</v>
      </c>
      <c r="K206" s="76">
        <v>3.03</v>
      </c>
      <c r="M206" s="93"/>
      <c r="N206" s="94"/>
      <c r="O206" s="94"/>
      <c r="P206" s="94"/>
      <c r="Q206" s="94"/>
      <c r="R206" s="95"/>
      <c r="S206" s="95" t="b">
        <f t="shared" si="6"/>
        <v>0</v>
      </c>
      <c r="T206" s="95" t="b">
        <f t="shared" si="7"/>
        <v>0</v>
      </c>
      <c r="U206" t="b">
        <f t="shared" si="8"/>
        <v>0</v>
      </c>
    </row>
    <row r="207" spans="1:21" ht="12.75" customHeight="1" x14ac:dyDescent="0.2">
      <c r="A207" s="68">
        <v>197</v>
      </c>
      <c r="B207" s="90" t="s">
        <v>19</v>
      </c>
      <c r="C207" s="69" t="s">
        <v>195</v>
      </c>
      <c r="D207" s="70">
        <v>19.373899999999999</v>
      </c>
      <c r="E207" s="71">
        <v>1.28</v>
      </c>
      <c r="F207" s="72"/>
      <c r="G207" s="73">
        <v>197</v>
      </c>
      <c r="H207" s="90" t="s">
        <v>19</v>
      </c>
      <c r="I207" s="74" t="s">
        <v>195</v>
      </c>
      <c r="J207" s="75">
        <v>19.373899999999999</v>
      </c>
      <c r="K207" s="76">
        <v>3.24</v>
      </c>
      <c r="M207" s="93"/>
      <c r="N207" s="94"/>
      <c r="O207" s="94"/>
      <c r="P207" s="94"/>
      <c r="Q207" s="94"/>
      <c r="R207" s="95"/>
      <c r="S207" s="95" t="b">
        <f t="shared" si="6"/>
        <v>0</v>
      </c>
      <c r="T207" s="95" t="b">
        <f t="shared" si="7"/>
        <v>0</v>
      </c>
      <c r="U207" t="b">
        <f t="shared" si="8"/>
        <v>0</v>
      </c>
    </row>
    <row r="208" spans="1:21" ht="12.75" customHeight="1" x14ac:dyDescent="0.2">
      <c r="A208" s="68">
        <v>198</v>
      </c>
      <c r="B208" s="90" t="s">
        <v>19</v>
      </c>
      <c r="C208" s="69" t="s">
        <v>196</v>
      </c>
      <c r="D208" s="70">
        <v>42.427399999999999</v>
      </c>
      <c r="E208" s="71">
        <v>2.81</v>
      </c>
      <c r="F208" s="72"/>
      <c r="G208" s="73">
        <v>198</v>
      </c>
      <c r="H208" s="90" t="s">
        <v>19</v>
      </c>
      <c r="I208" s="74" t="s">
        <v>196</v>
      </c>
      <c r="J208" s="75">
        <v>42.427399999999999</v>
      </c>
      <c r="K208" s="76">
        <v>7.1</v>
      </c>
      <c r="M208" s="93"/>
      <c r="N208" s="94"/>
      <c r="O208" s="94"/>
      <c r="P208" s="94"/>
      <c r="Q208" s="94"/>
      <c r="R208" s="95"/>
      <c r="S208" s="95" t="b">
        <f t="shared" ref="S208:S271" si="9">M208=J208</f>
        <v>0</v>
      </c>
      <c r="T208" s="95" t="b">
        <f t="shared" ref="T208:T271" si="10">N208=K208</f>
        <v>0</v>
      </c>
      <c r="U208" t="b">
        <f t="shared" ref="U208:U271" si="11">+O208=E208</f>
        <v>0</v>
      </c>
    </row>
    <row r="209" spans="1:21" ht="12.75" customHeight="1" x14ac:dyDescent="0.2">
      <c r="A209" s="68">
        <v>199</v>
      </c>
      <c r="B209" s="90" t="s">
        <v>19</v>
      </c>
      <c r="C209" s="69" t="s">
        <v>197</v>
      </c>
      <c r="D209" s="70">
        <v>37.896299999999997</v>
      </c>
      <c r="E209" s="71">
        <v>2.5099999999999998</v>
      </c>
      <c r="F209" s="72"/>
      <c r="G209" s="73">
        <v>199</v>
      </c>
      <c r="H209" s="90" t="s">
        <v>19</v>
      </c>
      <c r="I209" s="74" t="s">
        <v>197</v>
      </c>
      <c r="J209" s="75">
        <v>37.896299999999997</v>
      </c>
      <c r="K209" s="76">
        <v>6.35</v>
      </c>
      <c r="M209" s="93"/>
      <c r="N209" s="94"/>
      <c r="O209" s="94"/>
      <c r="P209" s="94"/>
      <c r="Q209" s="94"/>
      <c r="R209" s="95"/>
      <c r="S209" s="95" t="b">
        <f t="shared" si="9"/>
        <v>0</v>
      </c>
      <c r="T209" s="95" t="b">
        <f t="shared" si="10"/>
        <v>0</v>
      </c>
      <c r="U209" t="b">
        <f t="shared" si="11"/>
        <v>0</v>
      </c>
    </row>
    <row r="210" spans="1:21" ht="12.75" customHeight="1" x14ac:dyDescent="0.2">
      <c r="A210" s="68">
        <v>200</v>
      </c>
      <c r="B210" s="90" t="s">
        <v>19</v>
      </c>
      <c r="C210" s="69" t="s">
        <v>198</v>
      </c>
      <c r="D210" s="70">
        <v>93.622600000000006</v>
      </c>
      <c r="E210" s="71">
        <v>6.21</v>
      </c>
      <c r="F210" s="72"/>
      <c r="G210" s="73">
        <v>200</v>
      </c>
      <c r="H210" s="90" t="s">
        <v>19</v>
      </c>
      <c r="I210" s="74" t="s">
        <v>198</v>
      </c>
      <c r="J210" s="75">
        <v>93.622600000000006</v>
      </c>
      <c r="K210" s="76">
        <v>15.68</v>
      </c>
      <c r="M210" s="93"/>
      <c r="N210" s="94"/>
      <c r="O210" s="94"/>
      <c r="P210" s="94"/>
      <c r="Q210" s="94"/>
      <c r="R210" s="95"/>
      <c r="S210" s="95" t="b">
        <f t="shared" si="9"/>
        <v>0</v>
      </c>
      <c r="T210" s="95" t="b">
        <f t="shared" si="10"/>
        <v>0</v>
      </c>
      <c r="U210" t="b">
        <f t="shared" si="11"/>
        <v>0</v>
      </c>
    </row>
    <row r="211" spans="1:21" ht="12.75" customHeight="1" x14ac:dyDescent="0.2">
      <c r="A211" s="68">
        <v>201</v>
      </c>
      <c r="B211" s="90" t="s">
        <v>19</v>
      </c>
      <c r="C211" s="69" t="s">
        <v>199</v>
      </c>
      <c r="D211" s="70">
        <v>43.745399999999997</v>
      </c>
      <c r="E211" s="71">
        <v>2.9</v>
      </c>
      <c r="F211" s="72"/>
      <c r="G211" s="73">
        <v>201</v>
      </c>
      <c r="H211" s="90" t="s">
        <v>19</v>
      </c>
      <c r="I211" s="74" t="s">
        <v>199</v>
      </c>
      <c r="J211" s="75">
        <v>43.745399999999997</v>
      </c>
      <c r="K211" s="76">
        <v>7.33</v>
      </c>
      <c r="M211" s="93"/>
      <c r="N211" s="94"/>
      <c r="O211" s="94"/>
      <c r="P211" s="94"/>
      <c r="Q211" s="94"/>
      <c r="R211" s="95"/>
      <c r="S211" s="95" t="b">
        <f t="shared" si="9"/>
        <v>0</v>
      </c>
      <c r="T211" s="95" t="b">
        <f t="shared" si="10"/>
        <v>0</v>
      </c>
      <c r="U211" t="b">
        <f t="shared" si="11"/>
        <v>0</v>
      </c>
    </row>
    <row r="212" spans="1:21" ht="12.75" customHeight="1" x14ac:dyDescent="0.2">
      <c r="A212" s="68">
        <v>202</v>
      </c>
      <c r="B212" s="90" t="s">
        <v>19</v>
      </c>
      <c r="C212" s="69" t="s">
        <v>732</v>
      </c>
      <c r="D212" s="70">
        <v>54.625700000000002</v>
      </c>
      <c r="E212" s="71">
        <v>3.62</v>
      </c>
      <c r="F212" s="72"/>
      <c r="G212" s="73">
        <v>202</v>
      </c>
      <c r="H212" s="90" t="s">
        <v>19</v>
      </c>
      <c r="I212" s="74" t="s">
        <v>732</v>
      </c>
      <c r="J212" s="75">
        <v>54.625700000000002</v>
      </c>
      <c r="K212" s="76">
        <v>9.15</v>
      </c>
      <c r="M212" s="93"/>
      <c r="N212" s="94"/>
      <c r="O212" s="94"/>
      <c r="P212" s="94"/>
      <c r="Q212" s="94"/>
      <c r="R212" s="95"/>
      <c r="S212" s="95" t="b">
        <f t="shared" si="9"/>
        <v>0</v>
      </c>
      <c r="T212" s="95" t="b">
        <f t="shared" si="10"/>
        <v>0</v>
      </c>
      <c r="U212" t="b">
        <f t="shared" si="11"/>
        <v>0</v>
      </c>
    </row>
    <row r="213" spans="1:21" ht="12.75" customHeight="1" x14ac:dyDescent="0.2">
      <c r="A213" s="68">
        <v>203</v>
      </c>
      <c r="B213" s="90" t="s">
        <v>19</v>
      </c>
      <c r="C213" s="69" t="s">
        <v>200</v>
      </c>
      <c r="D213" s="70">
        <v>257.6918</v>
      </c>
      <c r="E213" s="71">
        <v>17.09</v>
      </c>
      <c r="F213" s="72"/>
      <c r="G213" s="73">
        <v>203</v>
      </c>
      <c r="H213" s="90" t="s">
        <v>19</v>
      </c>
      <c r="I213" s="74" t="s">
        <v>200</v>
      </c>
      <c r="J213" s="75">
        <v>257.6918</v>
      </c>
      <c r="K213" s="76">
        <v>43.15</v>
      </c>
      <c r="M213" s="93"/>
      <c r="N213" s="94"/>
      <c r="O213" s="94"/>
      <c r="P213" s="94"/>
      <c r="Q213" s="94"/>
      <c r="R213" s="95"/>
      <c r="S213" s="95" t="b">
        <f t="shared" si="9"/>
        <v>0</v>
      </c>
      <c r="T213" s="95" t="b">
        <f t="shared" si="10"/>
        <v>0</v>
      </c>
      <c r="U213" t="b">
        <f t="shared" si="11"/>
        <v>0</v>
      </c>
    </row>
    <row r="214" spans="1:21" ht="12.75" customHeight="1" x14ac:dyDescent="0.2">
      <c r="A214" s="68">
        <v>204</v>
      </c>
      <c r="B214" s="90" t="s">
        <v>19</v>
      </c>
      <c r="C214" s="69" t="s">
        <v>201</v>
      </c>
      <c r="D214" s="70">
        <v>264.56420000000003</v>
      </c>
      <c r="E214" s="71">
        <v>17.54</v>
      </c>
      <c r="F214" s="72"/>
      <c r="G214" s="73">
        <v>204</v>
      </c>
      <c r="H214" s="90" t="s">
        <v>19</v>
      </c>
      <c r="I214" s="74" t="s">
        <v>201</v>
      </c>
      <c r="J214" s="75">
        <v>264.56420000000003</v>
      </c>
      <c r="K214" s="76">
        <v>44.3</v>
      </c>
      <c r="M214" s="93"/>
      <c r="N214" s="94"/>
      <c r="O214" s="94"/>
      <c r="P214" s="94"/>
      <c r="Q214" s="94"/>
      <c r="R214" s="95"/>
      <c r="S214" s="95" t="b">
        <f t="shared" si="9"/>
        <v>0</v>
      </c>
      <c r="T214" s="95" t="b">
        <f t="shared" si="10"/>
        <v>0</v>
      </c>
      <c r="U214" t="b">
        <f t="shared" si="11"/>
        <v>0</v>
      </c>
    </row>
    <row r="215" spans="1:21" ht="12.75" customHeight="1" x14ac:dyDescent="0.2">
      <c r="A215" s="68">
        <v>205</v>
      </c>
      <c r="B215" s="90" t="s">
        <v>19</v>
      </c>
      <c r="C215" s="69" t="s">
        <v>202</v>
      </c>
      <c r="D215" s="70">
        <v>249.8424</v>
      </c>
      <c r="E215" s="71">
        <v>16.57</v>
      </c>
      <c r="F215" s="72"/>
      <c r="G215" s="73">
        <v>205</v>
      </c>
      <c r="H215" s="90" t="s">
        <v>19</v>
      </c>
      <c r="I215" s="74" t="s">
        <v>202</v>
      </c>
      <c r="J215" s="75">
        <v>249.8424</v>
      </c>
      <c r="K215" s="76">
        <v>41.84</v>
      </c>
      <c r="M215" s="93"/>
      <c r="N215" s="94"/>
      <c r="O215" s="94"/>
      <c r="P215" s="94"/>
      <c r="Q215" s="94"/>
      <c r="R215" s="95"/>
      <c r="S215" s="95" t="b">
        <f t="shared" si="9"/>
        <v>0</v>
      </c>
      <c r="T215" s="95" t="b">
        <f t="shared" si="10"/>
        <v>0</v>
      </c>
      <c r="U215" t="b">
        <f t="shared" si="11"/>
        <v>0</v>
      </c>
    </row>
    <row r="216" spans="1:21" ht="12.75" customHeight="1" x14ac:dyDescent="0.2">
      <c r="A216" s="68">
        <v>206</v>
      </c>
      <c r="B216" s="90" t="s">
        <v>19</v>
      </c>
      <c r="C216" s="69" t="s">
        <v>203</v>
      </c>
      <c r="D216" s="70">
        <v>112.8852</v>
      </c>
      <c r="E216" s="71">
        <v>7.49</v>
      </c>
      <c r="F216" s="72"/>
      <c r="G216" s="73">
        <v>206</v>
      </c>
      <c r="H216" s="90" t="s">
        <v>19</v>
      </c>
      <c r="I216" s="74" t="s">
        <v>203</v>
      </c>
      <c r="J216" s="75">
        <v>112.8852</v>
      </c>
      <c r="K216" s="76">
        <v>18.899999999999999</v>
      </c>
      <c r="M216" s="93"/>
      <c r="N216" s="94"/>
      <c r="O216" s="94"/>
      <c r="P216" s="94"/>
      <c r="Q216" s="94"/>
      <c r="R216" s="95"/>
      <c r="S216" s="95" t="b">
        <f t="shared" si="9"/>
        <v>0</v>
      </c>
      <c r="T216" s="95" t="b">
        <f t="shared" si="10"/>
        <v>0</v>
      </c>
      <c r="U216" t="b">
        <f t="shared" si="11"/>
        <v>0</v>
      </c>
    </row>
    <row r="217" spans="1:21" ht="12.75" customHeight="1" x14ac:dyDescent="0.2">
      <c r="A217" s="68">
        <v>207</v>
      </c>
      <c r="B217" s="90" t="s">
        <v>19</v>
      </c>
      <c r="C217" s="69" t="s">
        <v>689</v>
      </c>
      <c r="D217" s="70">
        <v>90.096000000000004</v>
      </c>
      <c r="E217" s="71">
        <v>5.97</v>
      </c>
      <c r="F217" s="72"/>
      <c r="G217" s="73">
        <v>207</v>
      </c>
      <c r="H217" s="90" t="s">
        <v>19</v>
      </c>
      <c r="I217" s="74" t="s">
        <v>689</v>
      </c>
      <c r="J217" s="75">
        <v>90.096000000000004</v>
      </c>
      <c r="K217" s="76">
        <v>15.09</v>
      </c>
      <c r="M217" s="93"/>
      <c r="N217" s="94"/>
      <c r="O217" s="94"/>
      <c r="P217" s="94"/>
      <c r="Q217" s="94"/>
      <c r="R217" s="95"/>
      <c r="S217" s="95" t="b">
        <f t="shared" si="9"/>
        <v>0</v>
      </c>
      <c r="T217" s="95" t="b">
        <f t="shared" si="10"/>
        <v>0</v>
      </c>
      <c r="U217" t="b">
        <f t="shared" si="11"/>
        <v>0</v>
      </c>
    </row>
    <row r="218" spans="1:21" ht="12.75" customHeight="1" x14ac:dyDescent="0.2">
      <c r="A218" s="68">
        <v>208</v>
      </c>
      <c r="B218" s="90" t="s">
        <v>19</v>
      </c>
      <c r="C218" s="69" t="s">
        <v>204</v>
      </c>
      <c r="D218" s="70">
        <v>116.1301</v>
      </c>
      <c r="E218" s="71">
        <v>7.7</v>
      </c>
      <c r="F218" s="72"/>
      <c r="G218" s="73">
        <v>208</v>
      </c>
      <c r="H218" s="90" t="s">
        <v>19</v>
      </c>
      <c r="I218" s="74" t="s">
        <v>204</v>
      </c>
      <c r="J218" s="75">
        <v>116.1301</v>
      </c>
      <c r="K218" s="76">
        <v>19.45</v>
      </c>
      <c r="M218" s="93"/>
      <c r="N218" s="94"/>
      <c r="O218" s="94"/>
      <c r="P218" s="94"/>
      <c r="Q218" s="94"/>
      <c r="R218" s="95"/>
      <c r="S218" s="95" t="b">
        <f t="shared" si="9"/>
        <v>0</v>
      </c>
      <c r="T218" s="95" t="b">
        <f t="shared" si="10"/>
        <v>0</v>
      </c>
      <c r="U218" t="b">
        <f t="shared" si="11"/>
        <v>0</v>
      </c>
    </row>
    <row r="219" spans="1:21" ht="12.75" customHeight="1" x14ac:dyDescent="0.2">
      <c r="A219" s="68">
        <v>209</v>
      </c>
      <c r="B219" s="90" t="s">
        <v>19</v>
      </c>
      <c r="C219" s="69" t="s">
        <v>205</v>
      </c>
      <c r="D219" s="70">
        <v>123.0929</v>
      </c>
      <c r="E219" s="71">
        <v>8.16</v>
      </c>
      <c r="F219" s="72"/>
      <c r="G219" s="73">
        <v>209</v>
      </c>
      <c r="H219" s="90" t="s">
        <v>19</v>
      </c>
      <c r="I219" s="74" t="s">
        <v>205</v>
      </c>
      <c r="J219" s="75">
        <v>123.0929</v>
      </c>
      <c r="K219" s="76">
        <v>20.61</v>
      </c>
      <c r="M219" s="93"/>
      <c r="N219" s="94"/>
      <c r="O219" s="94"/>
      <c r="P219" s="94"/>
      <c r="Q219" s="94"/>
      <c r="R219" s="95"/>
      <c r="S219" s="95" t="b">
        <f t="shared" si="9"/>
        <v>0</v>
      </c>
      <c r="T219" s="95" t="b">
        <f t="shared" si="10"/>
        <v>0</v>
      </c>
      <c r="U219" t="b">
        <f t="shared" si="11"/>
        <v>0</v>
      </c>
    </row>
    <row r="220" spans="1:21" ht="12.75" customHeight="1" x14ac:dyDescent="0.2">
      <c r="A220" s="68">
        <v>210</v>
      </c>
      <c r="B220" s="90" t="s">
        <v>19</v>
      </c>
      <c r="C220" s="69" t="s">
        <v>206</v>
      </c>
      <c r="D220" s="70">
        <v>101.11069999999999</v>
      </c>
      <c r="E220" s="71">
        <v>6.7</v>
      </c>
      <c r="F220" s="72"/>
      <c r="G220" s="73">
        <v>210</v>
      </c>
      <c r="H220" s="90" t="s">
        <v>19</v>
      </c>
      <c r="I220" s="74" t="s">
        <v>206</v>
      </c>
      <c r="J220" s="75">
        <v>101.11069999999999</v>
      </c>
      <c r="K220" s="76">
        <v>16.93</v>
      </c>
      <c r="M220" s="93"/>
      <c r="N220" s="94"/>
      <c r="O220" s="94"/>
      <c r="P220" s="94"/>
      <c r="Q220" s="94"/>
      <c r="R220" s="95"/>
      <c r="S220" s="95" t="b">
        <f t="shared" si="9"/>
        <v>0</v>
      </c>
      <c r="T220" s="95" t="b">
        <f t="shared" si="10"/>
        <v>0</v>
      </c>
      <c r="U220" t="b">
        <f t="shared" si="11"/>
        <v>0</v>
      </c>
    </row>
    <row r="221" spans="1:21" ht="12.75" customHeight="1" x14ac:dyDescent="0.2">
      <c r="A221" s="68">
        <v>211</v>
      </c>
      <c r="B221" s="90" t="s">
        <v>19</v>
      </c>
      <c r="C221" s="69" t="s">
        <v>207</v>
      </c>
      <c r="D221" s="70">
        <v>30.529699999999998</v>
      </c>
      <c r="E221" s="71">
        <v>2.02</v>
      </c>
      <c r="F221" s="72"/>
      <c r="G221" s="73">
        <v>211</v>
      </c>
      <c r="H221" s="90" t="s">
        <v>19</v>
      </c>
      <c r="I221" s="74" t="s">
        <v>207</v>
      </c>
      <c r="J221" s="75">
        <v>30.529699999999998</v>
      </c>
      <c r="K221" s="76">
        <v>5.1100000000000003</v>
      </c>
      <c r="M221" s="93"/>
      <c r="N221" s="94"/>
      <c r="O221" s="94"/>
      <c r="P221" s="94"/>
      <c r="Q221" s="94"/>
      <c r="R221" s="95"/>
      <c r="S221" s="95" t="b">
        <f t="shared" si="9"/>
        <v>0</v>
      </c>
      <c r="T221" s="95" t="b">
        <f t="shared" si="10"/>
        <v>0</v>
      </c>
      <c r="U221" t="b">
        <f t="shared" si="11"/>
        <v>0</v>
      </c>
    </row>
    <row r="222" spans="1:21" ht="12.75" customHeight="1" x14ac:dyDescent="0.2">
      <c r="A222" s="68">
        <v>212</v>
      </c>
      <c r="B222" s="90" t="s">
        <v>19</v>
      </c>
      <c r="C222" s="69" t="s">
        <v>208</v>
      </c>
      <c r="D222" s="70">
        <v>27.003299999999999</v>
      </c>
      <c r="E222" s="71">
        <v>1.79</v>
      </c>
      <c r="F222" s="72"/>
      <c r="G222" s="73">
        <v>212</v>
      </c>
      <c r="H222" s="90" t="s">
        <v>19</v>
      </c>
      <c r="I222" s="74" t="s">
        <v>208</v>
      </c>
      <c r="J222" s="75">
        <v>27.003299999999999</v>
      </c>
      <c r="K222" s="76">
        <v>4.5199999999999996</v>
      </c>
      <c r="M222" s="93"/>
      <c r="N222" s="94"/>
      <c r="O222" s="94"/>
      <c r="P222" s="94"/>
      <c r="Q222" s="94"/>
      <c r="R222" s="95"/>
      <c r="S222" s="95" t="b">
        <f t="shared" si="9"/>
        <v>0</v>
      </c>
      <c r="T222" s="95" t="b">
        <f t="shared" si="10"/>
        <v>0</v>
      </c>
      <c r="U222" t="b">
        <f t="shared" si="11"/>
        <v>0</v>
      </c>
    </row>
    <row r="223" spans="1:21" ht="12.75" customHeight="1" x14ac:dyDescent="0.2">
      <c r="A223" s="68">
        <v>213</v>
      </c>
      <c r="B223" s="90" t="s">
        <v>19</v>
      </c>
      <c r="C223" s="69" t="s">
        <v>209</v>
      </c>
      <c r="D223" s="70">
        <v>28.5274</v>
      </c>
      <c r="E223" s="71">
        <v>1.89</v>
      </c>
      <c r="F223" s="72"/>
      <c r="G223" s="73">
        <v>213</v>
      </c>
      <c r="H223" s="90" t="s">
        <v>19</v>
      </c>
      <c r="I223" s="74" t="s">
        <v>209</v>
      </c>
      <c r="J223" s="75">
        <v>28.5274</v>
      </c>
      <c r="K223" s="76">
        <v>4.78</v>
      </c>
      <c r="M223" s="93"/>
      <c r="N223" s="94"/>
      <c r="O223" s="94"/>
      <c r="P223" s="94"/>
      <c r="Q223" s="94"/>
      <c r="R223" s="95"/>
      <c r="S223" s="95" t="b">
        <f t="shared" si="9"/>
        <v>0</v>
      </c>
      <c r="T223" s="95" t="b">
        <f t="shared" si="10"/>
        <v>0</v>
      </c>
      <c r="U223" t="b">
        <f t="shared" si="11"/>
        <v>0</v>
      </c>
    </row>
    <row r="224" spans="1:21" ht="12.75" customHeight="1" x14ac:dyDescent="0.2">
      <c r="A224" s="68">
        <v>214</v>
      </c>
      <c r="B224" s="90" t="s">
        <v>19</v>
      </c>
      <c r="C224" s="69" t="s">
        <v>210</v>
      </c>
      <c r="D224" s="70">
        <v>52.817799999999998</v>
      </c>
      <c r="E224" s="71">
        <v>3.5</v>
      </c>
      <c r="F224" s="72"/>
      <c r="G224" s="73">
        <v>214</v>
      </c>
      <c r="H224" s="90" t="s">
        <v>19</v>
      </c>
      <c r="I224" s="74" t="s">
        <v>210</v>
      </c>
      <c r="J224" s="75">
        <v>52.817799999999998</v>
      </c>
      <c r="K224" s="76">
        <v>8.84</v>
      </c>
      <c r="M224" s="93"/>
      <c r="N224" s="94"/>
      <c r="O224" s="94"/>
      <c r="P224" s="94"/>
      <c r="Q224" s="94"/>
      <c r="R224" s="95"/>
      <c r="S224" s="95" t="b">
        <f t="shared" si="9"/>
        <v>0</v>
      </c>
      <c r="T224" s="95" t="b">
        <f t="shared" si="10"/>
        <v>0</v>
      </c>
      <c r="U224" t="b">
        <f t="shared" si="11"/>
        <v>0</v>
      </c>
    </row>
    <row r="225" spans="1:21" ht="12.75" customHeight="1" x14ac:dyDescent="0.2">
      <c r="A225" s="68">
        <v>215</v>
      </c>
      <c r="B225" s="90" t="s">
        <v>19</v>
      </c>
      <c r="C225" s="69" t="s">
        <v>211</v>
      </c>
      <c r="D225" s="70">
        <v>34.893000000000001</v>
      </c>
      <c r="E225" s="71">
        <v>2.31</v>
      </c>
      <c r="F225" s="72"/>
      <c r="G225" s="73">
        <v>215</v>
      </c>
      <c r="H225" s="90" t="s">
        <v>19</v>
      </c>
      <c r="I225" s="74" t="s">
        <v>211</v>
      </c>
      <c r="J225" s="75">
        <v>34.893000000000001</v>
      </c>
      <c r="K225" s="76">
        <v>5.84</v>
      </c>
      <c r="M225" s="93"/>
      <c r="N225" s="94"/>
      <c r="O225" s="94"/>
      <c r="P225" s="94"/>
      <c r="Q225" s="94"/>
      <c r="R225" s="95"/>
      <c r="S225" s="95" t="b">
        <f t="shared" si="9"/>
        <v>0</v>
      </c>
      <c r="T225" s="95" t="b">
        <f t="shared" si="10"/>
        <v>0</v>
      </c>
      <c r="U225" t="b">
        <f t="shared" si="11"/>
        <v>0</v>
      </c>
    </row>
    <row r="226" spans="1:21" ht="12.75" customHeight="1" x14ac:dyDescent="0.2">
      <c r="A226" s="68">
        <v>216</v>
      </c>
      <c r="B226" s="90" t="s">
        <v>19</v>
      </c>
      <c r="C226" s="69" t="s">
        <v>212</v>
      </c>
      <c r="D226" s="70">
        <v>65.433599999999998</v>
      </c>
      <c r="E226" s="71">
        <v>4.34</v>
      </c>
      <c r="F226" s="72"/>
      <c r="G226" s="73">
        <v>216</v>
      </c>
      <c r="H226" s="90" t="s">
        <v>19</v>
      </c>
      <c r="I226" s="74" t="s">
        <v>212</v>
      </c>
      <c r="J226" s="75">
        <v>65.433599999999998</v>
      </c>
      <c r="K226" s="76">
        <v>10.96</v>
      </c>
      <c r="M226" s="93"/>
      <c r="N226" s="94"/>
      <c r="O226" s="94"/>
      <c r="P226" s="94"/>
      <c r="Q226" s="94"/>
      <c r="R226" s="95"/>
      <c r="S226" s="95" t="b">
        <f t="shared" si="9"/>
        <v>0</v>
      </c>
      <c r="T226" s="95" t="b">
        <f t="shared" si="10"/>
        <v>0</v>
      </c>
      <c r="U226" t="b">
        <f t="shared" si="11"/>
        <v>0</v>
      </c>
    </row>
    <row r="227" spans="1:21" ht="12.75" customHeight="1" x14ac:dyDescent="0.2">
      <c r="A227" s="68">
        <v>217</v>
      </c>
      <c r="B227" s="90" t="s">
        <v>19</v>
      </c>
      <c r="C227" s="69" t="s">
        <v>213</v>
      </c>
      <c r="D227" s="70">
        <v>99.777000000000001</v>
      </c>
      <c r="E227" s="71">
        <v>6.62</v>
      </c>
      <c r="F227" s="72"/>
      <c r="G227" s="73">
        <v>217</v>
      </c>
      <c r="H227" s="90" t="s">
        <v>19</v>
      </c>
      <c r="I227" s="74" t="s">
        <v>213</v>
      </c>
      <c r="J227" s="75">
        <v>99.777000000000001</v>
      </c>
      <c r="K227" s="76">
        <v>16.71</v>
      </c>
      <c r="M227" s="93"/>
      <c r="N227" s="94"/>
      <c r="O227" s="94"/>
      <c r="P227" s="94"/>
      <c r="Q227" s="94"/>
      <c r="R227" s="95"/>
      <c r="S227" s="95" t="b">
        <f t="shared" si="9"/>
        <v>0</v>
      </c>
      <c r="T227" s="95" t="b">
        <f t="shared" si="10"/>
        <v>0</v>
      </c>
      <c r="U227" t="b">
        <f t="shared" si="11"/>
        <v>0</v>
      </c>
    </row>
    <row r="228" spans="1:21" ht="12.75" customHeight="1" x14ac:dyDescent="0.2">
      <c r="A228" s="68">
        <v>218</v>
      </c>
      <c r="B228" s="90" t="s">
        <v>19</v>
      </c>
      <c r="C228" s="69" t="s">
        <v>214</v>
      </c>
      <c r="D228" s="70">
        <v>40.590600000000002</v>
      </c>
      <c r="E228" s="71">
        <v>2.69</v>
      </c>
      <c r="F228" s="72"/>
      <c r="G228" s="73">
        <v>218</v>
      </c>
      <c r="H228" s="90" t="s">
        <v>19</v>
      </c>
      <c r="I228" s="74" t="s">
        <v>214</v>
      </c>
      <c r="J228" s="75">
        <v>40.590600000000002</v>
      </c>
      <c r="K228" s="76">
        <v>6.8</v>
      </c>
      <c r="M228" s="93"/>
      <c r="N228" s="94"/>
      <c r="O228" s="94"/>
      <c r="P228" s="94"/>
      <c r="Q228" s="94"/>
      <c r="R228" s="95"/>
      <c r="S228" s="95" t="b">
        <f t="shared" si="9"/>
        <v>0</v>
      </c>
      <c r="T228" s="95" t="b">
        <f t="shared" si="10"/>
        <v>0</v>
      </c>
      <c r="U228" t="b">
        <f t="shared" si="11"/>
        <v>0</v>
      </c>
    </row>
    <row r="229" spans="1:21" ht="12.75" customHeight="1" x14ac:dyDescent="0.2">
      <c r="A229" s="68">
        <v>219</v>
      </c>
      <c r="B229" s="90" t="s">
        <v>19</v>
      </c>
      <c r="C229" s="69" t="s">
        <v>215</v>
      </c>
      <c r="D229" s="70">
        <v>21.545100000000001</v>
      </c>
      <c r="E229" s="71">
        <v>1.43</v>
      </c>
      <c r="F229" s="72"/>
      <c r="G229" s="73">
        <v>219</v>
      </c>
      <c r="H229" s="90" t="s">
        <v>19</v>
      </c>
      <c r="I229" s="74" t="s">
        <v>215</v>
      </c>
      <c r="J229" s="75">
        <v>21.545100000000001</v>
      </c>
      <c r="K229" s="76">
        <v>3.61</v>
      </c>
      <c r="M229" s="93"/>
      <c r="N229" s="94"/>
      <c r="O229" s="94"/>
      <c r="P229" s="94"/>
      <c r="Q229" s="94"/>
      <c r="R229" s="95"/>
      <c r="S229" s="95" t="b">
        <f t="shared" si="9"/>
        <v>0</v>
      </c>
      <c r="T229" s="95" t="b">
        <f t="shared" si="10"/>
        <v>0</v>
      </c>
      <c r="U229" t="b">
        <f t="shared" si="11"/>
        <v>0</v>
      </c>
    </row>
    <row r="230" spans="1:21" ht="12.75" customHeight="1" x14ac:dyDescent="0.2">
      <c r="A230" s="68">
        <v>220</v>
      </c>
      <c r="B230" s="90" t="s">
        <v>19</v>
      </c>
      <c r="C230" s="69" t="s">
        <v>706</v>
      </c>
      <c r="D230" s="70">
        <v>444.26490000000001</v>
      </c>
      <c r="E230" s="71">
        <v>29.46</v>
      </c>
      <c r="F230" s="72"/>
      <c r="G230" s="73">
        <v>220</v>
      </c>
      <c r="H230" s="90" t="s">
        <v>19</v>
      </c>
      <c r="I230" s="74" t="s">
        <v>706</v>
      </c>
      <c r="J230" s="75">
        <v>444.26490000000001</v>
      </c>
      <c r="K230" s="76">
        <v>74.400000000000006</v>
      </c>
      <c r="M230" s="93"/>
      <c r="N230" s="94"/>
      <c r="O230" s="94"/>
      <c r="P230" s="94"/>
      <c r="Q230" s="94"/>
      <c r="R230" s="95"/>
      <c r="S230" s="95" t="b">
        <f t="shared" si="9"/>
        <v>0</v>
      </c>
      <c r="T230" s="95" t="b">
        <f t="shared" si="10"/>
        <v>0</v>
      </c>
      <c r="U230" t="b">
        <f t="shared" si="11"/>
        <v>0</v>
      </c>
    </row>
    <row r="231" spans="1:21" ht="12.75" customHeight="1" x14ac:dyDescent="0.2">
      <c r="A231" s="68">
        <v>221</v>
      </c>
      <c r="B231" s="90" t="s">
        <v>19</v>
      </c>
      <c r="C231" s="69" t="s">
        <v>216</v>
      </c>
      <c r="D231" s="70">
        <v>151.0856</v>
      </c>
      <c r="E231" s="71">
        <v>10.02</v>
      </c>
      <c r="F231" s="72"/>
      <c r="G231" s="73">
        <v>221</v>
      </c>
      <c r="H231" s="90" t="s">
        <v>19</v>
      </c>
      <c r="I231" s="74" t="s">
        <v>216</v>
      </c>
      <c r="J231" s="75">
        <v>151.0856</v>
      </c>
      <c r="K231" s="76">
        <v>25.3</v>
      </c>
      <c r="M231" s="93"/>
      <c r="N231" s="94"/>
      <c r="O231" s="94"/>
      <c r="P231" s="94"/>
      <c r="Q231" s="94"/>
      <c r="R231" s="95"/>
      <c r="S231" s="95" t="b">
        <f t="shared" si="9"/>
        <v>0</v>
      </c>
      <c r="T231" s="95" t="b">
        <f t="shared" si="10"/>
        <v>0</v>
      </c>
      <c r="U231" t="b">
        <f t="shared" si="11"/>
        <v>0</v>
      </c>
    </row>
    <row r="232" spans="1:21" ht="12.75" customHeight="1" x14ac:dyDescent="0.2">
      <c r="A232" s="68">
        <v>222</v>
      </c>
      <c r="B232" s="90" t="s">
        <v>19</v>
      </c>
      <c r="C232" s="69" t="s">
        <v>217</v>
      </c>
      <c r="D232" s="70">
        <v>58.258299999999998</v>
      </c>
      <c r="E232" s="71">
        <v>3.86</v>
      </c>
      <c r="F232" s="72"/>
      <c r="G232" s="73">
        <v>222</v>
      </c>
      <c r="H232" s="90" t="s">
        <v>19</v>
      </c>
      <c r="I232" s="74" t="s">
        <v>217</v>
      </c>
      <c r="J232" s="75">
        <v>58.258299999999998</v>
      </c>
      <c r="K232" s="76">
        <v>9.76</v>
      </c>
      <c r="M232" s="93"/>
      <c r="N232" s="94"/>
      <c r="O232" s="94"/>
      <c r="P232" s="94"/>
      <c r="Q232" s="94"/>
      <c r="R232" s="95"/>
      <c r="S232" s="95" t="b">
        <f t="shared" si="9"/>
        <v>0</v>
      </c>
      <c r="T232" s="95" t="b">
        <f t="shared" si="10"/>
        <v>0</v>
      </c>
      <c r="U232" t="b">
        <f t="shared" si="11"/>
        <v>0</v>
      </c>
    </row>
    <row r="233" spans="1:21" ht="12.75" customHeight="1" x14ac:dyDescent="0.2">
      <c r="A233" s="68">
        <v>223</v>
      </c>
      <c r="B233" s="90" t="s">
        <v>19</v>
      </c>
      <c r="C233" s="69" t="s">
        <v>218</v>
      </c>
      <c r="D233" s="70">
        <v>385.50650000000002</v>
      </c>
      <c r="E233" s="71">
        <v>25.56</v>
      </c>
      <c r="F233" s="72"/>
      <c r="G233" s="73">
        <v>223</v>
      </c>
      <c r="H233" s="90" t="s">
        <v>19</v>
      </c>
      <c r="I233" s="74" t="s">
        <v>218</v>
      </c>
      <c r="J233" s="75">
        <v>385.50650000000002</v>
      </c>
      <c r="K233" s="76">
        <v>64.56</v>
      </c>
      <c r="M233" s="93"/>
      <c r="N233" s="94"/>
      <c r="O233" s="94"/>
      <c r="P233" s="94"/>
      <c r="Q233" s="94"/>
      <c r="R233" s="95"/>
      <c r="S233" s="95" t="b">
        <f t="shared" si="9"/>
        <v>0</v>
      </c>
      <c r="T233" s="95" t="b">
        <f t="shared" si="10"/>
        <v>0</v>
      </c>
      <c r="U233" t="b">
        <f t="shared" si="11"/>
        <v>0</v>
      </c>
    </row>
    <row r="234" spans="1:21" ht="12.75" customHeight="1" x14ac:dyDescent="0.2">
      <c r="A234" s="68">
        <v>224</v>
      </c>
      <c r="B234" s="90" t="s">
        <v>19</v>
      </c>
      <c r="C234" s="69" t="s">
        <v>219</v>
      </c>
      <c r="D234" s="70">
        <v>45.399099999999997</v>
      </c>
      <c r="E234" s="71">
        <v>3.01</v>
      </c>
      <c r="F234" s="72"/>
      <c r="G234" s="73">
        <v>224</v>
      </c>
      <c r="H234" s="90" t="s">
        <v>19</v>
      </c>
      <c r="I234" s="74" t="s">
        <v>219</v>
      </c>
      <c r="J234" s="75">
        <v>45.399099999999997</v>
      </c>
      <c r="K234" s="76">
        <v>7.6</v>
      </c>
      <c r="M234" s="93"/>
      <c r="N234" s="94"/>
      <c r="O234" s="94"/>
      <c r="P234" s="94"/>
      <c r="Q234" s="94"/>
      <c r="R234" s="95"/>
      <c r="S234" s="95" t="b">
        <f t="shared" si="9"/>
        <v>0</v>
      </c>
      <c r="T234" s="95" t="b">
        <f t="shared" si="10"/>
        <v>0</v>
      </c>
      <c r="U234" t="b">
        <f t="shared" si="11"/>
        <v>0</v>
      </c>
    </row>
    <row r="235" spans="1:21" ht="12.75" customHeight="1" x14ac:dyDescent="0.2">
      <c r="A235" s="68">
        <v>225</v>
      </c>
      <c r="B235" s="90" t="s">
        <v>19</v>
      </c>
      <c r="C235" s="69" t="s">
        <v>220</v>
      </c>
      <c r="D235" s="70">
        <v>47.078000000000003</v>
      </c>
      <c r="E235" s="71">
        <v>3.12</v>
      </c>
      <c r="F235" s="72"/>
      <c r="G235" s="73">
        <v>225</v>
      </c>
      <c r="H235" s="90" t="s">
        <v>19</v>
      </c>
      <c r="I235" s="74" t="s">
        <v>220</v>
      </c>
      <c r="J235" s="75">
        <v>47.078000000000003</v>
      </c>
      <c r="K235" s="76">
        <v>7.88</v>
      </c>
      <c r="M235" s="93"/>
      <c r="N235" s="94"/>
      <c r="O235" s="94"/>
      <c r="P235" s="94"/>
      <c r="Q235" s="94"/>
      <c r="R235" s="95"/>
      <c r="S235" s="95" t="b">
        <f t="shared" si="9"/>
        <v>0</v>
      </c>
      <c r="T235" s="95" t="b">
        <f t="shared" si="10"/>
        <v>0</v>
      </c>
      <c r="U235" t="b">
        <f t="shared" si="11"/>
        <v>0</v>
      </c>
    </row>
    <row r="236" spans="1:21" ht="12.75" customHeight="1" x14ac:dyDescent="0.2">
      <c r="A236" s="68">
        <v>226</v>
      </c>
      <c r="B236" s="90" t="s">
        <v>19</v>
      </c>
      <c r="C236" s="69" t="s">
        <v>221</v>
      </c>
      <c r="D236" s="70">
        <v>51.198900000000002</v>
      </c>
      <c r="E236" s="71">
        <v>3.39</v>
      </c>
      <c r="F236" s="72"/>
      <c r="G236" s="73">
        <v>226</v>
      </c>
      <c r="H236" s="90" t="s">
        <v>19</v>
      </c>
      <c r="I236" s="74" t="s">
        <v>221</v>
      </c>
      <c r="J236" s="75">
        <v>51.198900000000002</v>
      </c>
      <c r="K236" s="76">
        <v>8.57</v>
      </c>
      <c r="M236" s="93"/>
      <c r="N236" s="94"/>
      <c r="O236" s="94"/>
      <c r="P236" s="94"/>
      <c r="Q236" s="94"/>
      <c r="R236" s="95"/>
      <c r="S236" s="95" t="b">
        <f t="shared" si="9"/>
        <v>0</v>
      </c>
      <c r="T236" s="95" t="b">
        <f t="shared" si="10"/>
        <v>0</v>
      </c>
      <c r="U236" t="b">
        <f t="shared" si="11"/>
        <v>0</v>
      </c>
    </row>
    <row r="237" spans="1:21" ht="12.75" customHeight="1" x14ac:dyDescent="0.2">
      <c r="A237" s="68">
        <v>227</v>
      </c>
      <c r="B237" s="90" t="s">
        <v>19</v>
      </c>
      <c r="C237" s="69" t="s">
        <v>222</v>
      </c>
      <c r="D237" s="70">
        <v>20.7563</v>
      </c>
      <c r="E237" s="71">
        <v>1.38</v>
      </c>
      <c r="F237" s="72"/>
      <c r="G237" s="73">
        <v>227</v>
      </c>
      <c r="H237" s="90" t="s">
        <v>19</v>
      </c>
      <c r="I237" s="74" t="s">
        <v>222</v>
      </c>
      <c r="J237" s="75">
        <v>20.7563</v>
      </c>
      <c r="K237" s="76">
        <v>3.48</v>
      </c>
      <c r="M237" s="93"/>
      <c r="N237" s="94"/>
      <c r="O237" s="94"/>
      <c r="P237" s="94"/>
      <c r="Q237" s="94"/>
      <c r="R237" s="95"/>
      <c r="S237" s="95" t="b">
        <f t="shared" si="9"/>
        <v>0</v>
      </c>
      <c r="T237" s="95" t="b">
        <f t="shared" si="10"/>
        <v>0</v>
      </c>
      <c r="U237" t="b">
        <f t="shared" si="11"/>
        <v>0</v>
      </c>
    </row>
    <row r="238" spans="1:21" ht="12.75" customHeight="1" x14ac:dyDescent="0.2">
      <c r="A238" s="68">
        <v>228</v>
      </c>
      <c r="B238" s="90" t="s">
        <v>19</v>
      </c>
      <c r="C238" s="69" t="s">
        <v>223</v>
      </c>
      <c r="D238" s="70">
        <v>36.127600000000001</v>
      </c>
      <c r="E238" s="71">
        <v>2.4</v>
      </c>
      <c r="F238" s="72"/>
      <c r="G238" s="73">
        <v>228</v>
      </c>
      <c r="H238" s="90" t="s">
        <v>19</v>
      </c>
      <c r="I238" s="74" t="s">
        <v>223</v>
      </c>
      <c r="J238" s="75">
        <v>36.127600000000001</v>
      </c>
      <c r="K238" s="76">
        <v>6.05</v>
      </c>
      <c r="M238" s="93"/>
      <c r="N238" s="94"/>
      <c r="O238" s="94"/>
      <c r="P238" s="94"/>
      <c r="Q238" s="94"/>
      <c r="R238" s="95"/>
      <c r="S238" s="95" t="b">
        <f t="shared" si="9"/>
        <v>0</v>
      </c>
      <c r="T238" s="95" t="b">
        <f t="shared" si="10"/>
        <v>0</v>
      </c>
      <c r="U238" t="b">
        <f t="shared" si="11"/>
        <v>0</v>
      </c>
    </row>
    <row r="239" spans="1:21" ht="12.75" customHeight="1" x14ac:dyDescent="0.2">
      <c r="A239" s="68">
        <v>229</v>
      </c>
      <c r="B239" s="90" t="s">
        <v>19</v>
      </c>
      <c r="C239" s="69" t="s">
        <v>224</v>
      </c>
      <c r="D239" s="70">
        <v>44.504399999999997</v>
      </c>
      <c r="E239" s="71">
        <v>2.95</v>
      </c>
      <c r="F239" s="72"/>
      <c r="G239" s="73">
        <v>229</v>
      </c>
      <c r="H239" s="90" t="s">
        <v>19</v>
      </c>
      <c r="I239" s="74" t="s">
        <v>224</v>
      </c>
      <c r="J239" s="75">
        <v>44.504399999999997</v>
      </c>
      <c r="K239" s="76">
        <v>7.45</v>
      </c>
      <c r="M239" s="93"/>
      <c r="N239" s="94"/>
      <c r="O239" s="94"/>
      <c r="P239" s="94"/>
      <c r="Q239" s="94"/>
      <c r="R239" s="95"/>
      <c r="S239" s="95" t="b">
        <f t="shared" si="9"/>
        <v>0</v>
      </c>
      <c r="T239" s="95" t="b">
        <f t="shared" si="10"/>
        <v>0</v>
      </c>
      <c r="U239" t="b">
        <f t="shared" si="11"/>
        <v>0</v>
      </c>
    </row>
    <row r="240" spans="1:21" ht="12.75" customHeight="1" x14ac:dyDescent="0.2">
      <c r="A240" s="68">
        <v>230</v>
      </c>
      <c r="B240" s="90" t="s">
        <v>19</v>
      </c>
      <c r="C240" s="69" t="s">
        <v>225</v>
      </c>
      <c r="D240" s="70">
        <v>34.3001</v>
      </c>
      <c r="E240" s="71">
        <v>2.27</v>
      </c>
      <c r="F240" s="72"/>
      <c r="G240" s="73">
        <v>230</v>
      </c>
      <c r="H240" s="90" t="s">
        <v>19</v>
      </c>
      <c r="I240" s="74" t="s">
        <v>225</v>
      </c>
      <c r="J240" s="75">
        <v>34.3001</v>
      </c>
      <c r="K240" s="76">
        <v>5.74</v>
      </c>
      <c r="M240" s="93"/>
      <c r="N240" s="94"/>
      <c r="O240" s="94"/>
      <c r="P240" s="94"/>
      <c r="Q240" s="94"/>
      <c r="R240" s="95"/>
      <c r="S240" s="95" t="b">
        <f t="shared" si="9"/>
        <v>0</v>
      </c>
      <c r="T240" s="95" t="b">
        <f t="shared" si="10"/>
        <v>0</v>
      </c>
      <c r="U240" t="b">
        <f t="shared" si="11"/>
        <v>0</v>
      </c>
    </row>
    <row r="241" spans="1:21" ht="12.75" customHeight="1" x14ac:dyDescent="0.2">
      <c r="A241" s="68">
        <v>231</v>
      </c>
      <c r="B241" s="90" t="s">
        <v>19</v>
      </c>
      <c r="C241" s="69" t="s">
        <v>226</v>
      </c>
      <c r="D241" s="70">
        <v>122.1311</v>
      </c>
      <c r="E241" s="71">
        <v>8.1</v>
      </c>
      <c r="F241" s="72"/>
      <c r="G241" s="73">
        <v>231</v>
      </c>
      <c r="H241" s="90" t="s">
        <v>19</v>
      </c>
      <c r="I241" s="74" t="s">
        <v>226</v>
      </c>
      <c r="J241" s="75">
        <v>122.1311</v>
      </c>
      <c r="K241" s="76">
        <v>20.45</v>
      </c>
      <c r="M241" s="93"/>
      <c r="N241" s="94"/>
      <c r="O241" s="94"/>
      <c r="P241" s="94"/>
      <c r="Q241" s="94"/>
      <c r="R241" s="95"/>
      <c r="S241" s="95" t="b">
        <f t="shared" si="9"/>
        <v>0</v>
      </c>
      <c r="T241" s="95" t="b">
        <f t="shared" si="10"/>
        <v>0</v>
      </c>
      <c r="U241" t="b">
        <f t="shared" si="11"/>
        <v>0</v>
      </c>
    </row>
    <row r="242" spans="1:21" ht="12.75" customHeight="1" x14ac:dyDescent="0.2">
      <c r="A242" s="68">
        <v>232</v>
      </c>
      <c r="B242" s="90" t="s">
        <v>19</v>
      </c>
      <c r="C242" s="69" t="s">
        <v>227</v>
      </c>
      <c r="D242" s="70">
        <v>334.41210000000001</v>
      </c>
      <c r="E242" s="71">
        <v>22.17</v>
      </c>
      <c r="F242" s="72"/>
      <c r="G242" s="73">
        <v>232</v>
      </c>
      <c r="H242" s="90" t="s">
        <v>19</v>
      </c>
      <c r="I242" s="74" t="s">
        <v>227</v>
      </c>
      <c r="J242" s="75">
        <v>334.41210000000001</v>
      </c>
      <c r="K242" s="76">
        <v>56</v>
      </c>
      <c r="M242" s="93"/>
      <c r="N242" s="94"/>
      <c r="O242" s="94"/>
      <c r="P242" s="94"/>
      <c r="Q242" s="94"/>
      <c r="R242" s="95"/>
      <c r="S242" s="95" t="b">
        <f t="shared" si="9"/>
        <v>0</v>
      </c>
      <c r="T242" s="95" t="b">
        <f t="shared" si="10"/>
        <v>0</v>
      </c>
      <c r="U242" t="b">
        <f t="shared" si="11"/>
        <v>0</v>
      </c>
    </row>
    <row r="243" spans="1:21" ht="12.75" customHeight="1" x14ac:dyDescent="0.2">
      <c r="A243" s="68">
        <v>233</v>
      </c>
      <c r="B243" s="90" t="s">
        <v>19</v>
      </c>
      <c r="C243" s="69" t="s">
        <v>228</v>
      </c>
      <c r="D243" s="70">
        <v>355.61950000000002</v>
      </c>
      <c r="E243" s="71">
        <v>23.58</v>
      </c>
      <c r="F243" s="72"/>
      <c r="G243" s="73">
        <v>233</v>
      </c>
      <c r="H243" s="90" t="s">
        <v>19</v>
      </c>
      <c r="I243" s="74" t="s">
        <v>228</v>
      </c>
      <c r="J243" s="75">
        <v>355.61950000000002</v>
      </c>
      <c r="K243" s="76">
        <v>59.55</v>
      </c>
      <c r="M243" s="93"/>
      <c r="N243" s="94"/>
      <c r="O243" s="94"/>
      <c r="P243" s="94"/>
      <c r="Q243" s="94"/>
      <c r="R243" s="95"/>
      <c r="S243" s="95" t="b">
        <f t="shared" si="9"/>
        <v>0</v>
      </c>
      <c r="T243" s="95" t="b">
        <f t="shared" si="10"/>
        <v>0</v>
      </c>
      <c r="U243" t="b">
        <f t="shared" si="11"/>
        <v>0</v>
      </c>
    </row>
    <row r="244" spans="1:21" ht="12.75" customHeight="1" x14ac:dyDescent="0.2">
      <c r="A244" s="68">
        <v>234</v>
      </c>
      <c r="B244" s="90" t="s">
        <v>19</v>
      </c>
      <c r="C244" s="69" t="s">
        <v>229</v>
      </c>
      <c r="D244" s="70">
        <v>8.5767000000000007</v>
      </c>
      <c r="E244" s="71">
        <v>0.56999999999999995</v>
      </c>
      <c r="F244" s="72"/>
      <c r="G244" s="73">
        <v>234</v>
      </c>
      <c r="H244" s="90" t="s">
        <v>19</v>
      </c>
      <c r="I244" s="74" t="s">
        <v>229</v>
      </c>
      <c r="J244" s="75">
        <v>8.5767000000000007</v>
      </c>
      <c r="K244" s="76">
        <v>1.44</v>
      </c>
      <c r="M244" s="93"/>
      <c r="N244" s="94"/>
      <c r="O244" s="94"/>
      <c r="P244" s="94"/>
      <c r="Q244" s="94"/>
      <c r="R244" s="95"/>
      <c r="S244" s="95" t="b">
        <f t="shared" si="9"/>
        <v>0</v>
      </c>
      <c r="T244" s="95" t="b">
        <f t="shared" si="10"/>
        <v>0</v>
      </c>
      <c r="U244" t="b">
        <f t="shared" si="11"/>
        <v>0</v>
      </c>
    </row>
    <row r="245" spans="1:21" ht="12.75" customHeight="1" x14ac:dyDescent="0.2">
      <c r="A245" s="68">
        <v>235</v>
      </c>
      <c r="B245" s="90" t="s">
        <v>19</v>
      </c>
      <c r="C245" s="69" t="s">
        <v>230</v>
      </c>
      <c r="D245" s="70">
        <v>289.43450000000001</v>
      </c>
      <c r="E245" s="71">
        <v>19.190000000000001</v>
      </c>
      <c r="F245" s="72"/>
      <c r="G245" s="73">
        <v>235</v>
      </c>
      <c r="H245" s="90" t="s">
        <v>19</v>
      </c>
      <c r="I245" s="74" t="s">
        <v>230</v>
      </c>
      <c r="J245" s="75">
        <v>289.43450000000001</v>
      </c>
      <c r="K245" s="76">
        <v>48.47</v>
      </c>
      <c r="M245" s="93"/>
      <c r="N245" s="94"/>
      <c r="O245" s="94"/>
      <c r="P245" s="94"/>
      <c r="Q245" s="94"/>
      <c r="R245" s="95"/>
      <c r="S245" s="95" t="b">
        <f t="shared" si="9"/>
        <v>0</v>
      </c>
      <c r="T245" s="95" t="b">
        <f t="shared" si="10"/>
        <v>0</v>
      </c>
      <c r="U245" t="b">
        <f t="shared" si="11"/>
        <v>0</v>
      </c>
    </row>
    <row r="246" spans="1:21" ht="12.75" customHeight="1" x14ac:dyDescent="0.2">
      <c r="A246" s="68">
        <v>236</v>
      </c>
      <c r="B246" s="90" t="s">
        <v>19</v>
      </c>
      <c r="C246" s="69" t="s">
        <v>231</v>
      </c>
      <c r="D246" s="70">
        <v>143.4752</v>
      </c>
      <c r="E246" s="71">
        <v>9.51</v>
      </c>
      <c r="F246" s="72"/>
      <c r="G246" s="73">
        <v>236</v>
      </c>
      <c r="H246" s="90" t="s">
        <v>19</v>
      </c>
      <c r="I246" s="74" t="s">
        <v>231</v>
      </c>
      <c r="J246" s="75">
        <v>143.4752</v>
      </c>
      <c r="K246" s="76">
        <v>24.03</v>
      </c>
      <c r="M246" s="93"/>
      <c r="N246" s="94"/>
      <c r="O246" s="94"/>
      <c r="P246" s="94"/>
      <c r="Q246" s="94"/>
      <c r="R246" s="95"/>
      <c r="S246" s="95" t="b">
        <f t="shared" si="9"/>
        <v>0</v>
      </c>
      <c r="T246" s="95" t="b">
        <f t="shared" si="10"/>
        <v>0</v>
      </c>
      <c r="U246" t="b">
        <f t="shared" si="11"/>
        <v>0</v>
      </c>
    </row>
    <row r="247" spans="1:21" ht="12.75" customHeight="1" x14ac:dyDescent="0.2">
      <c r="A247" s="68">
        <v>237</v>
      </c>
      <c r="B247" s="90" t="s">
        <v>19</v>
      </c>
      <c r="C247" s="69" t="s">
        <v>232</v>
      </c>
      <c r="D247" s="70">
        <v>138.2184</v>
      </c>
      <c r="E247" s="71">
        <v>9.16</v>
      </c>
      <c r="F247" s="72"/>
      <c r="G247" s="73">
        <v>237</v>
      </c>
      <c r="H247" s="90" t="s">
        <v>19</v>
      </c>
      <c r="I247" s="74" t="s">
        <v>232</v>
      </c>
      <c r="J247" s="75">
        <v>138.2184</v>
      </c>
      <c r="K247" s="76">
        <v>23.15</v>
      </c>
      <c r="M247" s="93"/>
      <c r="N247" s="94"/>
      <c r="O247" s="94"/>
      <c r="P247" s="94"/>
      <c r="Q247" s="94"/>
      <c r="R247" s="95"/>
      <c r="S247" s="95" t="b">
        <f t="shared" si="9"/>
        <v>0</v>
      </c>
      <c r="T247" s="95" t="b">
        <f t="shared" si="10"/>
        <v>0</v>
      </c>
      <c r="U247" t="b">
        <f t="shared" si="11"/>
        <v>0</v>
      </c>
    </row>
    <row r="248" spans="1:21" ht="12.75" customHeight="1" x14ac:dyDescent="0.2">
      <c r="A248" s="68">
        <v>238</v>
      </c>
      <c r="B248" s="90" t="s">
        <v>19</v>
      </c>
      <c r="C248" s="69" t="s">
        <v>233</v>
      </c>
      <c r="D248" s="70">
        <v>95.625100000000003</v>
      </c>
      <c r="E248" s="71">
        <v>6.34</v>
      </c>
      <c r="F248" s="72"/>
      <c r="G248" s="73">
        <v>238</v>
      </c>
      <c r="H248" s="90" t="s">
        <v>19</v>
      </c>
      <c r="I248" s="74" t="s">
        <v>233</v>
      </c>
      <c r="J248" s="75">
        <v>95.625100000000003</v>
      </c>
      <c r="K248" s="76">
        <v>16.010000000000002</v>
      </c>
      <c r="M248" s="93"/>
      <c r="N248" s="94"/>
      <c r="O248" s="94"/>
      <c r="P248" s="94"/>
      <c r="Q248" s="94"/>
      <c r="R248" s="95"/>
      <c r="S248" s="95" t="b">
        <f t="shared" si="9"/>
        <v>0</v>
      </c>
      <c r="T248" s="95" t="b">
        <f t="shared" si="10"/>
        <v>0</v>
      </c>
      <c r="U248" t="b">
        <f t="shared" si="11"/>
        <v>0</v>
      </c>
    </row>
    <row r="249" spans="1:21" ht="12.75" customHeight="1" x14ac:dyDescent="0.2">
      <c r="A249" s="68">
        <v>239</v>
      </c>
      <c r="B249" s="90" t="s">
        <v>19</v>
      </c>
      <c r="C249" s="69" t="s">
        <v>234</v>
      </c>
      <c r="D249" s="70">
        <v>126.0386</v>
      </c>
      <c r="E249" s="71">
        <v>8.36</v>
      </c>
      <c r="F249" s="72"/>
      <c r="G249" s="73">
        <v>239</v>
      </c>
      <c r="H249" s="90" t="s">
        <v>19</v>
      </c>
      <c r="I249" s="74" t="s">
        <v>234</v>
      </c>
      <c r="J249" s="75">
        <v>126.0386</v>
      </c>
      <c r="K249" s="76">
        <v>21.11</v>
      </c>
      <c r="M249" s="93"/>
      <c r="N249" s="94"/>
      <c r="O249" s="94"/>
      <c r="P249" s="94"/>
      <c r="Q249" s="94"/>
      <c r="R249" s="95"/>
      <c r="S249" s="95" t="b">
        <f t="shared" si="9"/>
        <v>0</v>
      </c>
      <c r="T249" s="95" t="b">
        <f t="shared" si="10"/>
        <v>0</v>
      </c>
      <c r="U249" t="b">
        <f t="shared" si="11"/>
        <v>0</v>
      </c>
    </row>
    <row r="250" spans="1:21" ht="12.75" customHeight="1" x14ac:dyDescent="0.2">
      <c r="A250" s="68">
        <v>240</v>
      </c>
      <c r="B250" s="90" t="s">
        <v>19</v>
      </c>
      <c r="C250" s="69" t="s">
        <v>235</v>
      </c>
      <c r="D250" s="70">
        <v>75.534300000000002</v>
      </c>
      <c r="E250" s="71">
        <v>5.01</v>
      </c>
      <c r="F250" s="72"/>
      <c r="G250" s="73">
        <v>240</v>
      </c>
      <c r="H250" s="90" t="s">
        <v>19</v>
      </c>
      <c r="I250" s="74" t="s">
        <v>235</v>
      </c>
      <c r="J250" s="75">
        <v>75.534300000000002</v>
      </c>
      <c r="K250" s="76">
        <v>12.65</v>
      </c>
      <c r="M250" s="93"/>
      <c r="N250" s="94"/>
      <c r="O250" s="94"/>
      <c r="P250" s="94"/>
      <c r="Q250" s="94"/>
      <c r="R250" s="95"/>
      <c r="S250" s="95" t="b">
        <f t="shared" si="9"/>
        <v>0</v>
      </c>
      <c r="T250" s="95" t="b">
        <f t="shared" si="10"/>
        <v>0</v>
      </c>
      <c r="U250" t="b">
        <f t="shared" si="11"/>
        <v>0</v>
      </c>
    </row>
    <row r="251" spans="1:21" ht="12.75" customHeight="1" x14ac:dyDescent="0.2">
      <c r="A251" s="68">
        <v>241</v>
      </c>
      <c r="B251" s="90" t="s">
        <v>19</v>
      </c>
      <c r="C251" s="69" t="s">
        <v>236</v>
      </c>
      <c r="D251" s="70">
        <v>76.284199999999998</v>
      </c>
      <c r="E251" s="71">
        <v>5.0599999999999996</v>
      </c>
      <c r="F251" s="72"/>
      <c r="G251" s="73">
        <v>241</v>
      </c>
      <c r="H251" s="90" t="s">
        <v>19</v>
      </c>
      <c r="I251" s="74" t="s">
        <v>236</v>
      </c>
      <c r="J251" s="75">
        <v>76.284199999999998</v>
      </c>
      <c r="K251" s="76">
        <v>12.77</v>
      </c>
      <c r="M251" s="93"/>
      <c r="N251" s="94"/>
      <c r="O251" s="94"/>
      <c r="P251" s="94"/>
      <c r="Q251" s="94"/>
      <c r="R251" s="95"/>
      <c r="S251" s="95" t="b">
        <f t="shared" si="9"/>
        <v>0</v>
      </c>
      <c r="T251" s="95" t="b">
        <f t="shared" si="10"/>
        <v>0</v>
      </c>
      <c r="U251" t="b">
        <f t="shared" si="11"/>
        <v>0</v>
      </c>
    </row>
    <row r="252" spans="1:21" ht="12.75" customHeight="1" x14ac:dyDescent="0.2">
      <c r="A252" s="68">
        <v>242</v>
      </c>
      <c r="B252" s="90" t="s">
        <v>19</v>
      </c>
      <c r="C252" s="69" t="s">
        <v>237</v>
      </c>
      <c r="D252" s="70">
        <v>139.17339999999999</v>
      </c>
      <c r="E252" s="71">
        <v>9.23</v>
      </c>
      <c r="F252" s="72"/>
      <c r="G252" s="73">
        <v>242</v>
      </c>
      <c r="H252" s="90" t="s">
        <v>19</v>
      </c>
      <c r="I252" s="74" t="s">
        <v>237</v>
      </c>
      <c r="J252" s="75">
        <v>139.17339999999999</v>
      </c>
      <c r="K252" s="76">
        <v>23.31</v>
      </c>
      <c r="M252" s="93"/>
      <c r="N252" s="94"/>
      <c r="O252" s="94"/>
      <c r="P252" s="94"/>
      <c r="Q252" s="94"/>
      <c r="R252" s="95"/>
      <c r="S252" s="95" t="b">
        <f t="shared" si="9"/>
        <v>0</v>
      </c>
      <c r="T252" s="95" t="b">
        <f t="shared" si="10"/>
        <v>0</v>
      </c>
      <c r="U252" t="b">
        <f t="shared" si="11"/>
        <v>0</v>
      </c>
    </row>
    <row r="253" spans="1:21" ht="12.75" customHeight="1" x14ac:dyDescent="0.2">
      <c r="A253" s="68">
        <v>243</v>
      </c>
      <c r="B253" s="90" t="s">
        <v>19</v>
      </c>
      <c r="C253" s="69" t="s">
        <v>238</v>
      </c>
      <c r="D253" s="70">
        <v>488.44099999999997</v>
      </c>
      <c r="E253" s="71">
        <v>32.39</v>
      </c>
      <c r="F253" s="72"/>
      <c r="G253" s="73">
        <v>243</v>
      </c>
      <c r="H253" s="90" t="s">
        <v>19</v>
      </c>
      <c r="I253" s="74" t="s">
        <v>238</v>
      </c>
      <c r="J253" s="75">
        <v>488.44099999999997</v>
      </c>
      <c r="K253" s="76">
        <v>81.790000000000006</v>
      </c>
      <c r="M253" s="93"/>
      <c r="N253" s="94"/>
      <c r="O253" s="94"/>
      <c r="P253" s="94"/>
      <c r="Q253" s="94"/>
      <c r="R253" s="95"/>
      <c r="S253" s="95" t="b">
        <f t="shared" si="9"/>
        <v>0</v>
      </c>
      <c r="T253" s="95" t="b">
        <f t="shared" si="10"/>
        <v>0</v>
      </c>
      <c r="U253" t="b">
        <f t="shared" si="11"/>
        <v>0</v>
      </c>
    </row>
    <row r="254" spans="1:21" ht="12.75" customHeight="1" x14ac:dyDescent="0.2">
      <c r="A254" s="68">
        <v>244</v>
      </c>
      <c r="B254" s="90" t="s">
        <v>19</v>
      </c>
      <c r="C254" s="69" t="s">
        <v>239</v>
      </c>
      <c r="D254" s="70">
        <v>69.6661</v>
      </c>
      <c r="E254" s="71">
        <v>4.62</v>
      </c>
      <c r="F254" s="72"/>
      <c r="G254" s="73">
        <v>244</v>
      </c>
      <c r="H254" s="90" t="s">
        <v>19</v>
      </c>
      <c r="I254" s="74" t="s">
        <v>239</v>
      </c>
      <c r="J254" s="75">
        <v>69.6661</v>
      </c>
      <c r="K254" s="76">
        <v>11.67</v>
      </c>
      <c r="M254" s="93"/>
      <c r="N254" s="94"/>
      <c r="O254" s="94"/>
      <c r="P254" s="94"/>
      <c r="Q254" s="94"/>
      <c r="R254" s="95"/>
      <c r="S254" s="95" t="b">
        <f t="shared" si="9"/>
        <v>0</v>
      </c>
      <c r="T254" s="95" t="b">
        <f t="shared" si="10"/>
        <v>0</v>
      </c>
      <c r="U254" t="b">
        <f t="shared" si="11"/>
        <v>0</v>
      </c>
    </row>
    <row r="255" spans="1:21" ht="12.75" customHeight="1" x14ac:dyDescent="0.2">
      <c r="A255" s="68">
        <v>245</v>
      </c>
      <c r="B255" s="90" t="s">
        <v>19</v>
      </c>
      <c r="C255" s="69" t="s">
        <v>240</v>
      </c>
      <c r="D255" s="70">
        <v>21.753399999999999</v>
      </c>
      <c r="E255" s="71">
        <v>1.44</v>
      </c>
      <c r="F255" s="72"/>
      <c r="G255" s="73">
        <v>245</v>
      </c>
      <c r="H255" s="90" t="s">
        <v>19</v>
      </c>
      <c r="I255" s="74" t="s">
        <v>240</v>
      </c>
      <c r="J255" s="75">
        <v>21.753399999999999</v>
      </c>
      <c r="K255" s="76">
        <v>3.64</v>
      </c>
      <c r="M255" s="93"/>
      <c r="N255" s="94"/>
      <c r="O255" s="94"/>
      <c r="P255" s="94"/>
      <c r="Q255" s="94"/>
      <c r="R255" s="95"/>
      <c r="S255" s="95" t="b">
        <f t="shared" si="9"/>
        <v>0</v>
      </c>
      <c r="T255" s="95" t="b">
        <f t="shared" si="10"/>
        <v>0</v>
      </c>
      <c r="U255" t="b">
        <f t="shared" si="11"/>
        <v>0</v>
      </c>
    </row>
    <row r="256" spans="1:21" ht="12.75" customHeight="1" x14ac:dyDescent="0.2">
      <c r="A256" s="68">
        <v>246</v>
      </c>
      <c r="B256" s="90" t="s">
        <v>19</v>
      </c>
      <c r="C256" s="69" t="s">
        <v>241</v>
      </c>
      <c r="D256" s="70">
        <v>369.14879999999999</v>
      </c>
      <c r="E256" s="71">
        <v>24.48</v>
      </c>
      <c r="F256" s="72"/>
      <c r="G256" s="73">
        <v>246</v>
      </c>
      <c r="H256" s="90" t="s">
        <v>19</v>
      </c>
      <c r="I256" s="74" t="s">
        <v>241</v>
      </c>
      <c r="J256" s="75">
        <v>369.14879999999999</v>
      </c>
      <c r="K256" s="76">
        <v>61.82</v>
      </c>
      <c r="M256" s="93"/>
      <c r="N256" s="94"/>
      <c r="O256" s="94"/>
      <c r="P256" s="94"/>
      <c r="Q256" s="94"/>
      <c r="R256" s="95"/>
      <c r="S256" s="95" t="b">
        <f t="shared" si="9"/>
        <v>0</v>
      </c>
      <c r="T256" s="95" t="b">
        <f t="shared" si="10"/>
        <v>0</v>
      </c>
      <c r="U256" t="b">
        <f t="shared" si="11"/>
        <v>0</v>
      </c>
    </row>
    <row r="257" spans="1:21" ht="12.75" customHeight="1" x14ac:dyDescent="0.2">
      <c r="A257" s="68">
        <v>247</v>
      </c>
      <c r="B257" s="90" t="s">
        <v>19</v>
      </c>
      <c r="C257" s="69" t="s">
        <v>707</v>
      </c>
      <c r="D257" s="70">
        <v>253.2722</v>
      </c>
      <c r="E257" s="71">
        <v>16.79</v>
      </c>
      <c r="F257" s="72"/>
      <c r="G257" s="73">
        <v>247</v>
      </c>
      <c r="H257" s="90" t="s">
        <v>19</v>
      </c>
      <c r="I257" s="74" t="s">
        <v>707</v>
      </c>
      <c r="J257" s="75">
        <v>253.2722</v>
      </c>
      <c r="K257" s="76">
        <v>42.41</v>
      </c>
      <c r="M257" s="93"/>
      <c r="N257" s="94"/>
      <c r="O257" s="94"/>
      <c r="P257" s="94"/>
      <c r="Q257" s="94"/>
      <c r="R257" s="95"/>
      <c r="S257" s="95" t="b">
        <f t="shared" si="9"/>
        <v>0</v>
      </c>
      <c r="T257" s="95" t="b">
        <f t="shared" si="10"/>
        <v>0</v>
      </c>
      <c r="U257" t="b">
        <f t="shared" si="11"/>
        <v>0</v>
      </c>
    </row>
    <row r="258" spans="1:21" ht="12.75" customHeight="1" x14ac:dyDescent="0.2">
      <c r="A258" s="68">
        <v>248</v>
      </c>
      <c r="B258" s="90" t="s">
        <v>19</v>
      </c>
      <c r="C258" s="69" t="s">
        <v>242</v>
      </c>
      <c r="D258" s="70">
        <v>242.15530000000001</v>
      </c>
      <c r="E258" s="71">
        <v>16.059999999999999</v>
      </c>
      <c r="F258" s="72"/>
      <c r="G258" s="73">
        <v>248</v>
      </c>
      <c r="H258" s="90" t="s">
        <v>19</v>
      </c>
      <c r="I258" s="74" t="s">
        <v>242</v>
      </c>
      <c r="J258" s="75">
        <v>242.15530000000001</v>
      </c>
      <c r="K258" s="76">
        <v>40.549999999999997</v>
      </c>
      <c r="M258" s="93"/>
      <c r="N258" s="94"/>
      <c r="O258" s="94"/>
      <c r="P258" s="94"/>
      <c r="Q258" s="94"/>
      <c r="R258" s="95"/>
      <c r="S258" s="95" t="b">
        <f t="shared" si="9"/>
        <v>0</v>
      </c>
      <c r="T258" s="95" t="b">
        <f t="shared" si="10"/>
        <v>0</v>
      </c>
      <c r="U258" t="b">
        <f t="shared" si="11"/>
        <v>0</v>
      </c>
    </row>
    <row r="259" spans="1:21" ht="12.75" customHeight="1" x14ac:dyDescent="0.2">
      <c r="A259" s="68">
        <v>249</v>
      </c>
      <c r="B259" s="90" t="s">
        <v>19</v>
      </c>
      <c r="C259" s="69" t="s">
        <v>243</v>
      </c>
      <c r="D259" s="70">
        <v>92.252799999999993</v>
      </c>
      <c r="E259" s="71">
        <v>6.12</v>
      </c>
      <c r="F259" s="72"/>
      <c r="G259" s="73">
        <v>249</v>
      </c>
      <c r="H259" s="90" t="s">
        <v>19</v>
      </c>
      <c r="I259" s="74" t="s">
        <v>243</v>
      </c>
      <c r="J259" s="75">
        <v>92.252799999999993</v>
      </c>
      <c r="K259" s="76">
        <v>15.45</v>
      </c>
      <c r="M259" s="93"/>
      <c r="N259" s="94"/>
      <c r="O259" s="94"/>
      <c r="P259" s="94"/>
      <c r="Q259" s="94"/>
      <c r="R259" s="95"/>
      <c r="S259" s="95" t="b">
        <f t="shared" si="9"/>
        <v>0</v>
      </c>
      <c r="T259" s="95" t="b">
        <f t="shared" si="10"/>
        <v>0</v>
      </c>
      <c r="U259" t="b">
        <f t="shared" si="11"/>
        <v>0</v>
      </c>
    </row>
    <row r="260" spans="1:21" ht="12.75" customHeight="1" x14ac:dyDescent="0.2">
      <c r="A260" s="68">
        <v>250</v>
      </c>
      <c r="B260" s="90" t="s">
        <v>19</v>
      </c>
      <c r="C260" s="69" t="s">
        <v>244</v>
      </c>
      <c r="D260" s="70">
        <v>277.80700000000002</v>
      </c>
      <c r="E260" s="71">
        <v>18.420000000000002</v>
      </c>
      <c r="F260" s="72"/>
      <c r="G260" s="73">
        <v>250</v>
      </c>
      <c r="H260" s="90" t="s">
        <v>19</v>
      </c>
      <c r="I260" s="74" t="s">
        <v>244</v>
      </c>
      <c r="J260" s="75">
        <v>277.80700000000002</v>
      </c>
      <c r="K260" s="76">
        <v>46.52</v>
      </c>
      <c r="M260" s="93"/>
      <c r="N260" s="94"/>
      <c r="O260" s="94"/>
      <c r="P260" s="94"/>
      <c r="Q260" s="94"/>
      <c r="R260" s="95"/>
      <c r="S260" s="95" t="b">
        <f t="shared" si="9"/>
        <v>0</v>
      </c>
      <c r="T260" s="95" t="b">
        <f t="shared" si="10"/>
        <v>0</v>
      </c>
      <c r="U260" t="b">
        <f t="shared" si="11"/>
        <v>0</v>
      </c>
    </row>
    <row r="261" spans="1:21" ht="12.75" customHeight="1" x14ac:dyDescent="0.2">
      <c r="A261" s="68">
        <v>251</v>
      </c>
      <c r="B261" s="90" t="s">
        <v>19</v>
      </c>
      <c r="C261" s="69" t="s">
        <v>245</v>
      </c>
      <c r="D261" s="70">
        <v>565.56889999999999</v>
      </c>
      <c r="E261" s="71">
        <v>37.5</v>
      </c>
      <c r="F261" s="72"/>
      <c r="G261" s="73">
        <v>251</v>
      </c>
      <c r="H261" s="90" t="s">
        <v>19</v>
      </c>
      <c r="I261" s="74" t="s">
        <v>245</v>
      </c>
      <c r="J261" s="75">
        <v>565.56889999999999</v>
      </c>
      <c r="K261" s="76">
        <v>94.71</v>
      </c>
      <c r="M261" s="93"/>
      <c r="N261" s="94"/>
      <c r="O261" s="94"/>
      <c r="P261" s="94"/>
      <c r="Q261" s="94"/>
      <c r="R261" s="95"/>
      <c r="S261" s="95" t="b">
        <f t="shared" si="9"/>
        <v>0</v>
      </c>
      <c r="T261" s="95" t="b">
        <f t="shared" si="10"/>
        <v>0</v>
      </c>
      <c r="U261" t="b">
        <f t="shared" si="11"/>
        <v>0</v>
      </c>
    </row>
    <row r="262" spans="1:21" ht="12.75" customHeight="1" x14ac:dyDescent="0.2">
      <c r="A262" s="68">
        <v>252</v>
      </c>
      <c r="B262" s="90" t="s">
        <v>19</v>
      </c>
      <c r="C262" s="69" t="s">
        <v>246</v>
      </c>
      <c r="D262" s="70">
        <v>71.485500000000002</v>
      </c>
      <c r="E262" s="71">
        <v>4.74</v>
      </c>
      <c r="F262" s="72"/>
      <c r="G262" s="73">
        <v>252</v>
      </c>
      <c r="H262" s="90" t="s">
        <v>19</v>
      </c>
      <c r="I262" s="74" t="s">
        <v>246</v>
      </c>
      <c r="J262" s="75">
        <v>71.485500000000002</v>
      </c>
      <c r="K262" s="76">
        <v>11.97</v>
      </c>
      <c r="M262" s="93"/>
      <c r="N262" s="94"/>
      <c r="O262" s="94"/>
      <c r="P262" s="94"/>
      <c r="Q262" s="94"/>
      <c r="R262" s="95"/>
      <c r="S262" s="95" t="b">
        <f t="shared" si="9"/>
        <v>0</v>
      </c>
      <c r="T262" s="95" t="b">
        <f t="shared" si="10"/>
        <v>0</v>
      </c>
      <c r="U262" t="b">
        <f t="shared" si="11"/>
        <v>0</v>
      </c>
    </row>
    <row r="263" spans="1:21" ht="12.75" customHeight="1" x14ac:dyDescent="0.2">
      <c r="A263" s="68">
        <v>253</v>
      </c>
      <c r="B263" s="90" t="s">
        <v>19</v>
      </c>
      <c r="C263" s="69" t="s">
        <v>247</v>
      </c>
      <c r="D263" s="70">
        <v>86.557500000000005</v>
      </c>
      <c r="E263" s="71">
        <v>5.74</v>
      </c>
      <c r="F263" s="72"/>
      <c r="G263" s="73">
        <v>253</v>
      </c>
      <c r="H263" s="90" t="s">
        <v>19</v>
      </c>
      <c r="I263" s="74" t="s">
        <v>247</v>
      </c>
      <c r="J263" s="75">
        <v>86.557500000000005</v>
      </c>
      <c r="K263" s="76">
        <v>14.49</v>
      </c>
      <c r="M263" s="93"/>
      <c r="N263" s="94"/>
      <c r="O263" s="94"/>
      <c r="P263" s="94"/>
      <c r="Q263" s="94"/>
      <c r="R263" s="95"/>
      <c r="S263" s="95" t="b">
        <f t="shared" si="9"/>
        <v>0</v>
      </c>
      <c r="T263" s="95" t="b">
        <f t="shared" si="10"/>
        <v>0</v>
      </c>
      <c r="U263" t="b">
        <f t="shared" si="11"/>
        <v>0</v>
      </c>
    </row>
    <row r="264" spans="1:21" ht="12.75" customHeight="1" x14ac:dyDescent="0.2">
      <c r="A264" s="68">
        <v>254</v>
      </c>
      <c r="B264" s="90" t="s">
        <v>19</v>
      </c>
      <c r="C264" s="69" t="s">
        <v>248</v>
      </c>
      <c r="D264" s="70">
        <v>157.3794</v>
      </c>
      <c r="E264" s="71">
        <v>10.44</v>
      </c>
      <c r="F264" s="72"/>
      <c r="G264" s="73">
        <v>254</v>
      </c>
      <c r="H264" s="90" t="s">
        <v>19</v>
      </c>
      <c r="I264" s="74" t="s">
        <v>248</v>
      </c>
      <c r="J264" s="75">
        <v>157.3794</v>
      </c>
      <c r="K264" s="76">
        <v>26.35</v>
      </c>
      <c r="M264" s="93"/>
      <c r="N264" s="94"/>
      <c r="O264" s="94"/>
      <c r="P264" s="94"/>
      <c r="Q264" s="94"/>
      <c r="R264" s="95"/>
      <c r="S264" s="95" t="b">
        <f t="shared" si="9"/>
        <v>0</v>
      </c>
      <c r="T264" s="95" t="b">
        <f t="shared" si="10"/>
        <v>0</v>
      </c>
      <c r="U264" t="b">
        <f t="shared" si="11"/>
        <v>0</v>
      </c>
    </row>
    <row r="265" spans="1:21" ht="12.75" customHeight="1" x14ac:dyDescent="0.2">
      <c r="A265" s="68">
        <v>255</v>
      </c>
      <c r="B265" s="90" t="s">
        <v>19</v>
      </c>
      <c r="C265" s="69" t="s">
        <v>249</v>
      </c>
      <c r="D265" s="70">
        <v>127.265</v>
      </c>
      <c r="E265" s="71">
        <v>8.44</v>
      </c>
      <c r="F265" s="72"/>
      <c r="G265" s="73">
        <v>255</v>
      </c>
      <c r="H265" s="90" t="s">
        <v>19</v>
      </c>
      <c r="I265" s="74" t="s">
        <v>249</v>
      </c>
      <c r="J265" s="75">
        <v>127.265</v>
      </c>
      <c r="K265" s="76">
        <v>21.31</v>
      </c>
      <c r="M265" s="93"/>
      <c r="N265" s="94"/>
      <c r="O265" s="94"/>
      <c r="P265" s="94"/>
      <c r="Q265" s="94"/>
      <c r="R265" s="95"/>
      <c r="S265" s="95" t="b">
        <f t="shared" si="9"/>
        <v>0</v>
      </c>
      <c r="T265" s="95" t="b">
        <f t="shared" si="10"/>
        <v>0</v>
      </c>
      <c r="U265" t="b">
        <f t="shared" si="11"/>
        <v>0</v>
      </c>
    </row>
    <row r="266" spans="1:21" ht="12.75" customHeight="1" x14ac:dyDescent="0.2">
      <c r="A266" s="68">
        <v>256</v>
      </c>
      <c r="B266" s="90" t="s">
        <v>19</v>
      </c>
      <c r="C266" s="69" t="s">
        <v>250</v>
      </c>
      <c r="D266" s="70">
        <v>132.51560000000001</v>
      </c>
      <c r="E266" s="71">
        <v>8.7899999999999991</v>
      </c>
      <c r="F266" s="72"/>
      <c r="G266" s="73">
        <v>256</v>
      </c>
      <c r="H266" s="90" t="s">
        <v>19</v>
      </c>
      <c r="I266" s="74" t="s">
        <v>250</v>
      </c>
      <c r="J266" s="75">
        <v>132.51560000000001</v>
      </c>
      <c r="K266" s="76">
        <v>22.19</v>
      </c>
      <c r="M266" s="93"/>
      <c r="N266" s="94"/>
      <c r="O266" s="94"/>
      <c r="P266" s="94"/>
      <c r="Q266" s="94"/>
      <c r="R266" s="95"/>
      <c r="S266" s="95" t="b">
        <f t="shared" si="9"/>
        <v>0</v>
      </c>
      <c r="T266" s="95" t="b">
        <f t="shared" si="10"/>
        <v>0</v>
      </c>
      <c r="U266" t="b">
        <f t="shared" si="11"/>
        <v>0</v>
      </c>
    </row>
    <row r="267" spans="1:21" ht="12.75" customHeight="1" x14ac:dyDescent="0.2">
      <c r="A267" s="68">
        <v>257</v>
      </c>
      <c r="B267" s="90" t="s">
        <v>19</v>
      </c>
      <c r="C267" s="69" t="s">
        <v>251</v>
      </c>
      <c r="D267" s="70">
        <v>169.57210000000001</v>
      </c>
      <c r="E267" s="71">
        <v>11.24</v>
      </c>
      <c r="F267" s="72"/>
      <c r="G267" s="73">
        <v>257</v>
      </c>
      <c r="H267" s="90" t="s">
        <v>19</v>
      </c>
      <c r="I267" s="74" t="s">
        <v>251</v>
      </c>
      <c r="J267" s="75">
        <v>169.57210000000001</v>
      </c>
      <c r="K267" s="76">
        <v>28.4</v>
      </c>
      <c r="M267" s="93"/>
      <c r="N267" s="94"/>
      <c r="O267" s="94"/>
      <c r="P267" s="94"/>
      <c r="Q267" s="94"/>
      <c r="R267" s="95"/>
      <c r="S267" s="95" t="b">
        <f t="shared" si="9"/>
        <v>0</v>
      </c>
      <c r="T267" s="95" t="b">
        <f t="shared" si="10"/>
        <v>0</v>
      </c>
      <c r="U267" t="b">
        <f t="shared" si="11"/>
        <v>0</v>
      </c>
    </row>
    <row r="268" spans="1:21" ht="12.75" customHeight="1" x14ac:dyDescent="0.2">
      <c r="A268" s="68">
        <v>258</v>
      </c>
      <c r="B268" s="90" t="s">
        <v>19</v>
      </c>
      <c r="C268" s="69" t="s">
        <v>252</v>
      </c>
      <c r="D268" s="70">
        <v>61.770899999999997</v>
      </c>
      <c r="E268" s="71">
        <v>4.0999999999999996</v>
      </c>
      <c r="F268" s="72"/>
      <c r="G268" s="73">
        <v>258</v>
      </c>
      <c r="H268" s="90" t="s">
        <v>19</v>
      </c>
      <c r="I268" s="74" t="s">
        <v>252</v>
      </c>
      <c r="J268" s="75">
        <v>61.770899999999997</v>
      </c>
      <c r="K268" s="76">
        <v>10.34</v>
      </c>
      <c r="M268" s="93"/>
      <c r="N268" s="94"/>
      <c r="O268" s="94"/>
      <c r="P268" s="94"/>
      <c r="Q268" s="94"/>
      <c r="R268" s="95"/>
      <c r="S268" s="95" t="b">
        <f t="shared" si="9"/>
        <v>0</v>
      </c>
      <c r="T268" s="95" t="b">
        <f t="shared" si="10"/>
        <v>0</v>
      </c>
      <c r="U268" t="b">
        <f t="shared" si="11"/>
        <v>0</v>
      </c>
    </row>
    <row r="269" spans="1:21" ht="12.75" customHeight="1" x14ac:dyDescent="0.2">
      <c r="A269" s="68">
        <v>259</v>
      </c>
      <c r="B269" s="90" t="s">
        <v>19</v>
      </c>
      <c r="C269" s="69" t="s">
        <v>253</v>
      </c>
      <c r="D269" s="70">
        <v>55.635300000000001</v>
      </c>
      <c r="E269" s="71">
        <v>3.69</v>
      </c>
      <c r="F269" s="72"/>
      <c r="G269" s="73">
        <v>259</v>
      </c>
      <c r="H269" s="90" t="s">
        <v>19</v>
      </c>
      <c r="I269" s="74" t="s">
        <v>253</v>
      </c>
      <c r="J269" s="75">
        <v>55.635300000000001</v>
      </c>
      <c r="K269" s="76">
        <v>9.32</v>
      </c>
      <c r="M269" s="93"/>
      <c r="N269" s="94"/>
      <c r="O269" s="94"/>
      <c r="P269" s="94"/>
      <c r="Q269" s="94"/>
      <c r="R269" s="95"/>
      <c r="S269" s="95" t="b">
        <f t="shared" si="9"/>
        <v>0</v>
      </c>
      <c r="T269" s="95" t="b">
        <f t="shared" si="10"/>
        <v>0</v>
      </c>
      <c r="U269" t="b">
        <f t="shared" si="11"/>
        <v>0</v>
      </c>
    </row>
    <row r="270" spans="1:21" ht="12.75" customHeight="1" x14ac:dyDescent="0.2">
      <c r="A270" s="68">
        <v>260</v>
      </c>
      <c r="B270" s="90" t="s">
        <v>19</v>
      </c>
      <c r="C270" s="69" t="s">
        <v>254</v>
      </c>
      <c r="D270" s="70">
        <v>69.826300000000003</v>
      </c>
      <c r="E270" s="71">
        <v>4.63</v>
      </c>
      <c r="F270" s="72"/>
      <c r="G270" s="73">
        <v>260</v>
      </c>
      <c r="H270" s="90" t="s">
        <v>19</v>
      </c>
      <c r="I270" s="74" t="s">
        <v>254</v>
      </c>
      <c r="J270" s="75">
        <v>69.826300000000003</v>
      </c>
      <c r="K270" s="76">
        <v>11.69</v>
      </c>
      <c r="M270" s="93"/>
      <c r="N270" s="94"/>
      <c r="O270" s="94"/>
      <c r="P270" s="94"/>
      <c r="Q270" s="94"/>
      <c r="R270" s="95"/>
      <c r="S270" s="95" t="b">
        <f t="shared" si="9"/>
        <v>0</v>
      </c>
      <c r="T270" s="95" t="b">
        <f t="shared" si="10"/>
        <v>0</v>
      </c>
      <c r="U270" t="b">
        <f t="shared" si="11"/>
        <v>0</v>
      </c>
    </row>
    <row r="271" spans="1:21" ht="12.75" customHeight="1" x14ac:dyDescent="0.2">
      <c r="A271" s="68">
        <v>261</v>
      </c>
      <c r="B271" s="90" t="s">
        <v>19</v>
      </c>
      <c r="C271" s="69" t="s">
        <v>255</v>
      </c>
      <c r="D271" s="70">
        <v>253.17779999999999</v>
      </c>
      <c r="E271" s="71">
        <v>16.79</v>
      </c>
      <c r="F271" s="72"/>
      <c r="G271" s="73">
        <v>261</v>
      </c>
      <c r="H271" s="90" t="s">
        <v>19</v>
      </c>
      <c r="I271" s="74" t="s">
        <v>255</v>
      </c>
      <c r="J271" s="75">
        <v>253.17779999999999</v>
      </c>
      <c r="K271" s="76">
        <v>42.4</v>
      </c>
      <c r="M271" s="93"/>
      <c r="N271" s="94"/>
      <c r="O271" s="94"/>
      <c r="P271" s="94"/>
      <c r="Q271" s="94"/>
      <c r="R271" s="95"/>
      <c r="S271" s="95" t="b">
        <f t="shared" si="9"/>
        <v>0</v>
      </c>
      <c r="T271" s="95" t="b">
        <f t="shared" si="10"/>
        <v>0</v>
      </c>
      <c r="U271" t="b">
        <f t="shared" si="11"/>
        <v>0</v>
      </c>
    </row>
    <row r="272" spans="1:21" ht="12.75" customHeight="1" x14ac:dyDescent="0.2">
      <c r="A272" s="68">
        <v>262</v>
      </c>
      <c r="B272" s="90" t="s">
        <v>19</v>
      </c>
      <c r="C272" s="69" t="s">
        <v>256</v>
      </c>
      <c r="D272" s="70">
        <v>13.0273</v>
      </c>
      <c r="E272" s="71">
        <v>0.86</v>
      </c>
      <c r="F272" s="72"/>
      <c r="G272" s="73">
        <v>262</v>
      </c>
      <c r="H272" s="90" t="s">
        <v>19</v>
      </c>
      <c r="I272" s="74" t="s">
        <v>256</v>
      </c>
      <c r="J272" s="75">
        <v>13.0273</v>
      </c>
      <c r="K272" s="76">
        <v>2.1800000000000002</v>
      </c>
      <c r="M272" s="93"/>
      <c r="N272" s="94"/>
      <c r="O272" s="94"/>
      <c r="P272" s="94"/>
      <c r="Q272" s="94"/>
      <c r="R272" s="95"/>
      <c r="S272" s="95" t="b">
        <f t="shared" ref="S272:S335" si="12">M272=J272</f>
        <v>0</v>
      </c>
      <c r="T272" s="95" t="b">
        <f t="shared" ref="T272:T335" si="13">N272=K272</f>
        <v>0</v>
      </c>
      <c r="U272" t="b">
        <f t="shared" ref="U272:U335" si="14">+O272=E272</f>
        <v>0</v>
      </c>
    </row>
    <row r="273" spans="1:21" ht="12.75" customHeight="1" x14ac:dyDescent="0.2">
      <c r="A273" s="68">
        <v>263</v>
      </c>
      <c r="B273" s="90" t="s">
        <v>19</v>
      </c>
      <c r="C273" s="69" t="s">
        <v>257</v>
      </c>
      <c r="D273" s="70">
        <v>48.976399999999998</v>
      </c>
      <c r="E273" s="71">
        <v>3.25</v>
      </c>
      <c r="F273" s="72"/>
      <c r="G273" s="73">
        <v>263</v>
      </c>
      <c r="H273" s="90" t="s">
        <v>19</v>
      </c>
      <c r="I273" s="74" t="s">
        <v>257</v>
      </c>
      <c r="J273" s="75">
        <v>48.976399999999998</v>
      </c>
      <c r="K273" s="76">
        <v>8.1999999999999993</v>
      </c>
      <c r="M273" s="93"/>
      <c r="N273" s="94"/>
      <c r="O273" s="94"/>
      <c r="P273" s="94"/>
      <c r="Q273" s="94"/>
      <c r="R273" s="95"/>
      <c r="S273" s="95" t="b">
        <f t="shared" si="12"/>
        <v>0</v>
      </c>
      <c r="T273" s="95" t="b">
        <f t="shared" si="13"/>
        <v>0</v>
      </c>
      <c r="U273" t="b">
        <f t="shared" si="14"/>
        <v>0</v>
      </c>
    </row>
    <row r="274" spans="1:21" ht="12.75" customHeight="1" x14ac:dyDescent="0.2">
      <c r="A274" s="68">
        <v>264</v>
      </c>
      <c r="B274" s="90" t="s">
        <v>19</v>
      </c>
      <c r="C274" s="69" t="s">
        <v>258</v>
      </c>
      <c r="D274" s="70">
        <v>102.3741</v>
      </c>
      <c r="E274" s="71">
        <v>6.79</v>
      </c>
      <c r="F274" s="72"/>
      <c r="G274" s="73">
        <v>264</v>
      </c>
      <c r="H274" s="90" t="s">
        <v>19</v>
      </c>
      <c r="I274" s="74" t="s">
        <v>258</v>
      </c>
      <c r="J274" s="75">
        <v>102.3741</v>
      </c>
      <c r="K274" s="76">
        <v>17.14</v>
      </c>
      <c r="M274" s="93"/>
      <c r="N274" s="94"/>
      <c r="O274" s="94"/>
      <c r="P274" s="94"/>
      <c r="Q274" s="94"/>
      <c r="R274" s="95"/>
      <c r="S274" s="95" t="b">
        <f t="shared" si="12"/>
        <v>0</v>
      </c>
      <c r="T274" s="95" t="b">
        <f t="shared" si="13"/>
        <v>0</v>
      </c>
      <c r="U274" t="b">
        <f t="shared" si="14"/>
        <v>0</v>
      </c>
    </row>
    <row r="275" spans="1:21" ht="12.75" customHeight="1" x14ac:dyDescent="0.2">
      <c r="A275" s="68">
        <v>265</v>
      </c>
      <c r="B275" s="90" t="s">
        <v>19</v>
      </c>
      <c r="C275" s="69" t="s">
        <v>259</v>
      </c>
      <c r="D275" s="70">
        <v>209.84639999999999</v>
      </c>
      <c r="E275" s="71">
        <v>13.91</v>
      </c>
      <c r="F275" s="72"/>
      <c r="G275" s="73">
        <v>265</v>
      </c>
      <c r="H275" s="90" t="s">
        <v>19</v>
      </c>
      <c r="I275" s="74" t="s">
        <v>259</v>
      </c>
      <c r="J275" s="75">
        <v>209.84639999999999</v>
      </c>
      <c r="K275" s="76">
        <v>35.14</v>
      </c>
      <c r="M275" s="93"/>
      <c r="N275" s="94"/>
      <c r="O275" s="94"/>
      <c r="P275" s="94"/>
      <c r="Q275" s="94"/>
      <c r="R275" s="95"/>
      <c r="S275" s="95" t="b">
        <f t="shared" si="12"/>
        <v>0</v>
      </c>
      <c r="T275" s="95" t="b">
        <f t="shared" si="13"/>
        <v>0</v>
      </c>
      <c r="U275" t="b">
        <f t="shared" si="14"/>
        <v>0</v>
      </c>
    </row>
    <row r="276" spans="1:21" ht="12.75" customHeight="1" x14ac:dyDescent="0.2">
      <c r="A276" s="68">
        <v>266</v>
      </c>
      <c r="B276" s="90" t="s">
        <v>19</v>
      </c>
      <c r="C276" s="69" t="s">
        <v>260</v>
      </c>
      <c r="D276" s="70">
        <v>182.79419999999999</v>
      </c>
      <c r="E276" s="71">
        <v>12.12</v>
      </c>
      <c r="F276" s="72"/>
      <c r="G276" s="73">
        <v>266</v>
      </c>
      <c r="H276" s="90" t="s">
        <v>19</v>
      </c>
      <c r="I276" s="74" t="s">
        <v>260</v>
      </c>
      <c r="J276" s="75">
        <v>182.79419999999999</v>
      </c>
      <c r="K276" s="76">
        <v>30.61</v>
      </c>
      <c r="M276" s="93"/>
      <c r="N276" s="94"/>
      <c r="O276" s="94"/>
      <c r="P276" s="94"/>
      <c r="Q276" s="94"/>
      <c r="R276" s="95"/>
      <c r="S276" s="95" t="b">
        <f t="shared" si="12"/>
        <v>0</v>
      </c>
      <c r="T276" s="95" t="b">
        <f t="shared" si="13"/>
        <v>0</v>
      </c>
      <c r="U276" t="b">
        <f t="shared" si="14"/>
        <v>0</v>
      </c>
    </row>
    <row r="277" spans="1:21" ht="12.75" customHeight="1" x14ac:dyDescent="0.2">
      <c r="A277" s="68">
        <v>267</v>
      </c>
      <c r="B277" s="90" t="s">
        <v>19</v>
      </c>
      <c r="C277" s="69" t="s">
        <v>261</v>
      </c>
      <c r="D277" s="70">
        <v>100.3092</v>
      </c>
      <c r="E277" s="71">
        <v>6.65</v>
      </c>
      <c r="F277" s="72"/>
      <c r="G277" s="73">
        <v>267</v>
      </c>
      <c r="H277" s="90" t="s">
        <v>19</v>
      </c>
      <c r="I277" s="74" t="s">
        <v>261</v>
      </c>
      <c r="J277" s="75">
        <v>100.3092</v>
      </c>
      <c r="K277" s="76">
        <v>16.8</v>
      </c>
      <c r="M277" s="93"/>
      <c r="N277" s="94"/>
      <c r="O277" s="94"/>
      <c r="P277" s="94"/>
      <c r="Q277" s="94"/>
      <c r="R277" s="95"/>
      <c r="S277" s="95" t="b">
        <f t="shared" si="12"/>
        <v>0</v>
      </c>
      <c r="T277" s="95" t="b">
        <f t="shared" si="13"/>
        <v>0</v>
      </c>
      <c r="U277" t="b">
        <f t="shared" si="14"/>
        <v>0</v>
      </c>
    </row>
    <row r="278" spans="1:21" ht="12.75" customHeight="1" x14ac:dyDescent="0.2">
      <c r="A278" s="68">
        <v>268</v>
      </c>
      <c r="B278" s="90" t="s">
        <v>19</v>
      </c>
      <c r="C278" s="69" t="s">
        <v>262</v>
      </c>
      <c r="D278" s="70">
        <v>50.801299999999998</v>
      </c>
      <c r="E278" s="71">
        <v>3.37</v>
      </c>
      <c r="F278" s="72"/>
      <c r="G278" s="73">
        <v>268</v>
      </c>
      <c r="H278" s="90" t="s">
        <v>19</v>
      </c>
      <c r="I278" s="74" t="s">
        <v>262</v>
      </c>
      <c r="J278" s="75">
        <v>50.801299999999998</v>
      </c>
      <c r="K278" s="76">
        <v>8.51</v>
      </c>
      <c r="M278" s="93"/>
      <c r="N278" s="94"/>
      <c r="O278" s="94"/>
      <c r="P278" s="94"/>
      <c r="Q278" s="94"/>
      <c r="R278" s="95"/>
      <c r="S278" s="95" t="b">
        <f t="shared" si="12"/>
        <v>0</v>
      </c>
      <c r="T278" s="95" t="b">
        <f t="shared" si="13"/>
        <v>0</v>
      </c>
      <c r="U278" t="b">
        <f t="shared" si="14"/>
        <v>0</v>
      </c>
    </row>
    <row r="279" spans="1:21" ht="12.75" customHeight="1" x14ac:dyDescent="0.2">
      <c r="A279" s="68">
        <v>269</v>
      </c>
      <c r="B279" s="90" t="s">
        <v>19</v>
      </c>
      <c r="C279" s="69" t="s">
        <v>263</v>
      </c>
      <c r="D279" s="70">
        <v>90.176299999999998</v>
      </c>
      <c r="E279" s="71">
        <v>5.98</v>
      </c>
      <c r="F279" s="72"/>
      <c r="G279" s="73">
        <v>269</v>
      </c>
      <c r="H279" s="90" t="s">
        <v>19</v>
      </c>
      <c r="I279" s="74" t="s">
        <v>263</v>
      </c>
      <c r="J279" s="75">
        <v>90.176299999999998</v>
      </c>
      <c r="K279" s="76">
        <v>15.1</v>
      </c>
      <c r="M279" s="93"/>
      <c r="N279" s="94"/>
      <c r="O279" s="94"/>
      <c r="P279" s="94"/>
      <c r="Q279" s="94"/>
      <c r="R279" s="95"/>
      <c r="S279" s="95" t="b">
        <f t="shared" si="12"/>
        <v>0</v>
      </c>
      <c r="T279" s="95" t="b">
        <f t="shared" si="13"/>
        <v>0</v>
      </c>
      <c r="U279" t="b">
        <f t="shared" si="14"/>
        <v>0</v>
      </c>
    </row>
    <row r="280" spans="1:21" ht="12.75" customHeight="1" x14ac:dyDescent="0.2">
      <c r="A280" s="68">
        <v>270</v>
      </c>
      <c r="B280" s="90" t="s">
        <v>19</v>
      </c>
      <c r="C280" s="69" t="s">
        <v>264</v>
      </c>
      <c r="D280" s="70">
        <v>42.218600000000002</v>
      </c>
      <c r="E280" s="71">
        <v>2.8</v>
      </c>
      <c r="F280" s="72"/>
      <c r="G280" s="73">
        <v>270</v>
      </c>
      <c r="H280" s="90" t="s">
        <v>19</v>
      </c>
      <c r="I280" s="74" t="s">
        <v>264</v>
      </c>
      <c r="J280" s="75">
        <v>42.218600000000002</v>
      </c>
      <c r="K280" s="76">
        <v>7.07</v>
      </c>
      <c r="M280" s="93"/>
      <c r="N280" s="94"/>
      <c r="O280" s="94"/>
      <c r="P280" s="94"/>
      <c r="Q280" s="94"/>
      <c r="R280" s="95"/>
      <c r="S280" s="95" t="b">
        <f t="shared" si="12"/>
        <v>0</v>
      </c>
      <c r="T280" s="95" t="b">
        <f t="shared" si="13"/>
        <v>0</v>
      </c>
      <c r="U280" t="b">
        <f t="shared" si="14"/>
        <v>0</v>
      </c>
    </row>
    <row r="281" spans="1:21" ht="12.75" customHeight="1" x14ac:dyDescent="0.2">
      <c r="A281" s="68">
        <v>271</v>
      </c>
      <c r="B281" s="90" t="s">
        <v>19</v>
      </c>
      <c r="C281" s="69" t="s">
        <v>265</v>
      </c>
      <c r="D281" s="70">
        <v>1038.258</v>
      </c>
      <c r="E281" s="71">
        <v>68.84</v>
      </c>
      <c r="F281" s="72"/>
      <c r="G281" s="73">
        <v>271</v>
      </c>
      <c r="H281" s="90" t="s">
        <v>19</v>
      </c>
      <c r="I281" s="74" t="s">
        <v>265</v>
      </c>
      <c r="J281" s="75">
        <v>1038.258</v>
      </c>
      <c r="K281" s="76">
        <v>173.86</v>
      </c>
      <c r="M281" s="93"/>
      <c r="N281" s="94"/>
      <c r="O281" s="94"/>
      <c r="P281" s="94"/>
      <c r="Q281" s="94"/>
      <c r="R281" s="95"/>
      <c r="S281" s="95" t="b">
        <f t="shared" si="12"/>
        <v>0</v>
      </c>
      <c r="T281" s="95" t="b">
        <f t="shared" si="13"/>
        <v>0</v>
      </c>
      <c r="U281" t="b">
        <f t="shared" si="14"/>
        <v>0</v>
      </c>
    </row>
    <row r="282" spans="1:21" ht="12.75" customHeight="1" x14ac:dyDescent="0.2">
      <c r="A282" s="68">
        <v>272</v>
      </c>
      <c r="B282" s="90" t="s">
        <v>19</v>
      </c>
      <c r="C282" s="69" t="s">
        <v>266</v>
      </c>
      <c r="D282" s="70">
        <v>372.45400000000001</v>
      </c>
      <c r="E282" s="71">
        <v>24.7</v>
      </c>
      <c r="F282" s="72"/>
      <c r="G282" s="73">
        <v>272</v>
      </c>
      <c r="H282" s="90" t="s">
        <v>19</v>
      </c>
      <c r="I282" s="74" t="s">
        <v>266</v>
      </c>
      <c r="J282" s="75">
        <v>372.45400000000001</v>
      </c>
      <c r="K282" s="76">
        <v>62.37</v>
      </c>
      <c r="M282" s="93"/>
      <c r="N282" s="94"/>
      <c r="O282" s="94"/>
      <c r="P282" s="94"/>
      <c r="Q282" s="94"/>
      <c r="R282" s="95"/>
      <c r="S282" s="95" t="b">
        <f t="shared" si="12"/>
        <v>0</v>
      </c>
      <c r="T282" s="95" t="b">
        <f t="shared" si="13"/>
        <v>0</v>
      </c>
      <c r="U282" t="b">
        <f t="shared" si="14"/>
        <v>0</v>
      </c>
    </row>
    <row r="283" spans="1:21" ht="12.75" customHeight="1" x14ac:dyDescent="0.2">
      <c r="A283" s="68">
        <v>273</v>
      </c>
      <c r="B283" s="90" t="s">
        <v>19</v>
      </c>
      <c r="C283" s="69" t="s">
        <v>267</v>
      </c>
      <c r="D283" s="70">
        <v>62.810699999999997</v>
      </c>
      <c r="E283" s="71">
        <v>4.16</v>
      </c>
      <c r="F283" s="72"/>
      <c r="G283" s="73">
        <v>273</v>
      </c>
      <c r="H283" s="90" t="s">
        <v>19</v>
      </c>
      <c r="I283" s="74" t="s">
        <v>267</v>
      </c>
      <c r="J283" s="75">
        <v>62.810699999999997</v>
      </c>
      <c r="K283" s="76">
        <v>10.52</v>
      </c>
      <c r="M283" s="93"/>
      <c r="N283" s="94"/>
      <c r="O283" s="94"/>
      <c r="P283" s="94"/>
      <c r="Q283" s="94"/>
      <c r="R283" s="95"/>
      <c r="S283" s="95" t="b">
        <f t="shared" si="12"/>
        <v>0</v>
      </c>
      <c r="T283" s="95" t="b">
        <f t="shared" si="13"/>
        <v>0</v>
      </c>
      <c r="U283" t="b">
        <f t="shared" si="14"/>
        <v>0</v>
      </c>
    </row>
    <row r="284" spans="1:21" ht="12.75" customHeight="1" x14ac:dyDescent="0.2">
      <c r="A284" s="68">
        <v>274</v>
      </c>
      <c r="B284" s="90" t="s">
        <v>19</v>
      </c>
      <c r="C284" s="69" t="s">
        <v>268</v>
      </c>
      <c r="D284" s="70">
        <v>221.15110000000001</v>
      </c>
      <c r="E284" s="71">
        <v>14.66</v>
      </c>
      <c r="F284" s="72"/>
      <c r="G284" s="73">
        <v>274</v>
      </c>
      <c r="H284" s="90" t="s">
        <v>19</v>
      </c>
      <c r="I284" s="74" t="s">
        <v>268</v>
      </c>
      <c r="J284" s="75">
        <v>221.15110000000001</v>
      </c>
      <c r="K284" s="76">
        <v>37.03</v>
      </c>
      <c r="M284" s="93"/>
      <c r="N284" s="94"/>
      <c r="O284" s="94"/>
      <c r="P284" s="94"/>
      <c r="Q284" s="94"/>
      <c r="R284" s="95"/>
      <c r="S284" s="95" t="b">
        <f t="shared" si="12"/>
        <v>0</v>
      </c>
      <c r="T284" s="95" t="b">
        <f t="shared" si="13"/>
        <v>0</v>
      </c>
      <c r="U284" t="b">
        <f t="shared" si="14"/>
        <v>0</v>
      </c>
    </row>
    <row r="285" spans="1:21" ht="12.75" customHeight="1" x14ac:dyDescent="0.2">
      <c r="A285" s="68">
        <v>275</v>
      </c>
      <c r="B285" s="90" t="s">
        <v>19</v>
      </c>
      <c r="C285" s="69" t="s">
        <v>269</v>
      </c>
      <c r="D285" s="70">
        <v>530.78470000000004</v>
      </c>
      <c r="E285" s="71">
        <v>35.19</v>
      </c>
      <c r="F285" s="72"/>
      <c r="G285" s="73">
        <v>275</v>
      </c>
      <c r="H285" s="90" t="s">
        <v>19</v>
      </c>
      <c r="I285" s="74" t="s">
        <v>269</v>
      </c>
      <c r="J285" s="75">
        <v>530.78470000000004</v>
      </c>
      <c r="K285" s="76">
        <v>88.88</v>
      </c>
      <c r="M285" s="93"/>
      <c r="N285" s="94"/>
      <c r="O285" s="94"/>
      <c r="P285" s="94"/>
      <c r="Q285" s="94"/>
      <c r="R285" s="95"/>
      <c r="S285" s="95" t="b">
        <f t="shared" si="12"/>
        <v>0</v>
      </c>
      <c r="T285" s="95" t="b">
        <f t="shared" si="13"/>
        <v>0</v>
      </c>
      <c r="U285" t="b">
        <f t="shared" si="14"/>
        <v>0</v>
      </c>
    </row>
    <row r="286" spans="1:21" ht="12.75" customHeight="1" x14ac:dyDescent="0.2">
      <c r="A286" s="68">
        <v>276</v>
      </c>
      <c r="B286" s="90" t="s">
        <v>19</v>
      </c>
      <c r="C286" s="69" t="s">
        <v>270</v>
      </c>
      <c r="D286" s="70">
        <v>149.6027</v>
      </c>
      <c r="E286" s="71">
        <v>9.92</v>
      </c>
      <c r="F286" s="72"/>
      <c r="G286" s="73">
        <v>276</v>
      </c>
      <c r="H286" s="90" t="s">
        <v>19</v>
      </c>
      <c r="I286" s="74" t="s">
        <v>270</v>
      </c>
      <c r="J286" s="75">
        <v>149.6027</v>
      </c>
      <c r="K286" s="76">
        <v>25.05</v>
      </c>
      <c r="M286" s="93"/>
      <c r="N286" s="94"/>
      <c r="O286" s="94"/>
      <c r="P286" s="94"/>
      <c r="Q286" s="94"/>
      <c r="R286" s="95"/>
      <c r="S286" s="95" t="b">
        <f t="shared" si="12"/>
        <v>0</v>
      </c>
      <c r="T286" s="95" t="b">
        <f t="shared" si="13"/>
        <v>0</v>
      </c>
      <c r="U286" t="b">
        <f t="shared" si="14"/>
        <v>0</v>
      </c>
    </row>
    <row r="287" spans="1:21" ht="12.75" customHeight="1" x14ac:dyDescent="0.2">
      <c r="A287" s="68">
        <v>277</v>
      </c>
      <c r="B287" s="90" t="s">
        <v>19</v>
      </c>
      <c r="C287" s="69" t="s">
        <v>690</v>
      </c>
      <c r="D287" s="70">
        <v>70.811999999999998</v>
      </c>
      <c r="E287" s="71">
        <v>4.7</v>
      </c>
      <c r="F287" s="72"/>
      <c r="G287" s="73">
        <v>277</v>
      </c>
      <c r="H287" s="90" t="s">
        <v>19</v>
      </c>
      <c r="I287" s="74" t="s">
        <v>690</v>
      </c>
      <c r="J287" s="75">
        <v>70.811999999999998</v>
      </c>
      <c r="K287" s="76">
        <v>11.86</v>
      </c>
      <c r="M287" s="93"/>
      <c r="N287" s="94"/>
      <c r="O287" s="94"/>
      <c r="P287" s="94"/>
      <c r="Q287" s="94"/>
      <c r="R287" s="95"/>
      <c r="S287" s="95" t="b">
        <f t="shared" si="12"/>
        <v>0</v>
      </c>
      <c r="T287" s="95" t="b">
        <f t="shared" si="13"/>
        <v>0</v>
      </c>
      <c r="U287" t="b">
        <f t="shared" si="14"/>
        <v>0</v>
      </c>
    </row>
    <row r="288" spans="1:21" ht="12.75" customHeight="1" x14ac:dyDescent="0.2">
      <c r="A288" s="68">
        <v>278</v>
      </c>
      <c r="B288" s="90" t="s">
        <v>19</v>
      </c>
      <c r="C288" s="69" t="s">
        <v>271</v>
      </c>
      <c r="D288" s="70">
        <v>36.838299999999997</v>
      </c>
      <c r="E288" s="71">
        <v>2.44</v>
      </c>
      <c r="F288" s="72"/>
      <c r="G288" s="73">
        <v>278</v>
      </c>
      <c r="H288" s="90" t="s">
        <v>19</v>
      </c>
      <c r="I288" s="74" t="s">
        <v>271</v>
      </c>
      <c r="J288" s="75">
        <v>36.838299999999997</v>
      </c>
      <c r="K288" s="76">
        <v>6.17</v>
      </c>
      <c r="M288" s="93"/>
      <c r="N288" s="94"/>
      <c r="O288" s="94"/>
      <c r="P288" s="94"/>
      <c r="Q288" s="94"/>
      <c r="R288" s="95"/>
      <c r="S288" s="95" t="b">
        <f t="shared" si="12"/>
        <v>0</v>
      </c>
      <c r="T288" s="95" t="b">
        <f t="shared" si="13"/>
        <v>0</v>
      </c>
      <c r="U288" t="b">
        <f t="shared" si="14"/>
        <v>0</v>
      </c>
    </row>
    <row r="289" spans="1:21" ht="12.75" customHeight="1" x14ac:dyDescent="0.2">
      <c r="A289" s="68">
        <v>279</v>
      </c>
      <c r="B289" s="90" t="s">
        <v>19</v>
      </c>
      <c r="C289" s="69" t="s">
        <v>272</v>
      </c>
      <c r="D289" s="70">
        <v>48.608800000000002</v>
      </c>
      <c r="E289" s="71">
        <v>3.22</v>
      </c>
      <c r="F289" s="72"/>
      <c r="G289" s="73">
        <v>279</v>
      </c>
      <c r="H289" s="90" t="s">
        <v>19</v>
      </c>
      <c r="I289" s="74" t="s">
        <v>272</v>
      </c>
      <c r="J289" s="75">
        <v>48.608800000000002</v>
      </c>
      <c r="K289" s="76">
        <v>8.14</v>
      </c>
      <c r="M289" s="93"/>
      <c r="N289" s="94"/>
      <c r="O289" s="94"/>
      <c r="P289" s="94"/>
      <c r="Q289" s="94"/>
      <c r="R289" s="95"/>
      <c r="S289" s="95" t="b">
        <f t="shared" si="12"/>
        <v>0</v>
      </c>
      <c r="T289" s="95" t="b">
        <f t="shared" si="13"/>
        <v>0</v>
      </c>
      <c r="U289" t="b">
        <f t="shared" si="14"/>
        <v>0</v>
      </c>
    </row>
    <row r="290" spans="1:21" ht="12.75" customHeight="1" x14ac:dyDescent="0.2">
      <c r="A290" s="68">
        <v>280</v>
      </c>
      <c r="B290" s="90" t="s">
        <v>19</v>
      </c>
      <c r="C290" s="69" t="s">
        <v>273</v>
      </c>
      <c r="D290" s="70">
        <v>25.634899999999998</v>
      </c>
      <c r="E290" s="71">
        <v>1.7</v>
      </c>
      <c r="F290" s="72"/>
      <c r="G290" s="73">
        <v>280</v>
      </c>
      <c r="H290" s="90" t="s">
        <v>19</v>
      </c>
      <c r="I290" s="74" t="s">
        <v>273</v>
      </c>
      <c r="J290" s="75">
        <v>25.634899999999998</v>
      </c>
      <c r="K290" s="76">
        <v>4.29</v>
      </c>
      <c r="M290" s="93"/>
      <c r="N290" s="94"/>
      <c r="O290" s="94"/>
      <c r="P290" s="94"/>
      <c r="Q290" s="94"/>
      <c r="R290" s="95"/>
      <c r="S290" s="95" t="b">
        <f t="shared" si="12"/>
        <v>0</v>
      </c>
      <c r="T290" s="95" t="b">
        <f t="shared" si="13"/>
        <v>0</v>
      </c>
      <c r="U290" t="b">
        <f t="shared" si="14"/>
        <v>0</v>
      </c>
    </row>
    <row r="291" spans="1:21" ht="12.75" customHeight="1" x14ac:dyDescent="0.2">
      <c r="A291" s="68">
        <v>281</v>
      </c>
      <c r="B291" s="90" t="s">
        <v>19</v>
      </c>
      <c r="C291" s="69" t="s">
        <v>274</v>
      </c>
      <c r="D291" s="70">
        <v>25.4907</v>
      </c>
      <c r="E291" s="71">
        <v>1.69</v>
      </c>
      <c r="F291" s="72"/>
      <c r="G291" s="73">
        <v>281</v>
      </c>
      <c r="H291" s="90" t="s">
        <v>19</v>
      </c>
      <c r="I291" s="74" t="s">
        <v>274</v>
      </c>
      <c r="J291" s="75">
        <v>25.4907</v>
      </c>
      <c r="K291" s="76">
        <v>4.2699999999999996</v>
      </c>
      <c r="M291" s="93"/>
      <c r="N291" s="94"/>
      <c r="O291" s="94"/>
      <c r="P291" s="94"/>
      <c r="Q291" s="94"/>
      <c r="R291" s="95"/>
      <c r="S291" s="95" t="b">
        <f t="shared" si="12"/>
        <v>0</v>
      </c>
      <c r="T291" s="95" t="b">
        <f t="shared" si="13"/>
        <v>0</v>
      </c>
      <c r="U291" t="b">
        <f t="shared" si="14"/>
        <v>0</v>
      </c>
    </row>
    <row r="292" spans="1:21" ht="12.75" customHeight="1" x14ac:dyDescent="0.2">
      <c r="A292" s="68">
        <v>282</v>
      </c>
      <c r="B292" s="90" t="s">
        <v>19</v>
      </c>
      <c r="C292" s="69" t="s">
        <v>275</v>
      </c>
      <c r="D292" s="70">
        <v>38.219799999999999</v>
      </c>
      <c r="E292" s="71">
        <v>2.5299999999999998</v>
      </c>
      <c r="F292" s="72"/>
      <c r="G292" s="73">
        <v>282</v>
      </c>
      <c r="H292" s="90" t="s">
        <v>19</v>
      </c>
      <c r="I292" s="74" t="s">
        <v>275</v>
      </c>
      <c r="J292" s="75">
        <v>38.219799999999999</v>
      </c>
      <c r="K292" s="76">
        <v>6.4</v>
      </c>
      <c r="M292" s="93"/>
      <c r="N292" s="94"/>
      <c r="O292" s="94"/>
      <c r="P292" s="94"/>
      <c r="Q292" s="94"/>
      <c r="R292" s="95"/>
      <c r="S292" s="95" t="b">
        <f t="shared" si="12"/>
        <v>0</v>
      </c>
      <c r="T292" s="95" t="b">
        <f t="shared" si="13"/>
        <v>0</v>
      </c>
      <c r="U292" t="b">
        <f t="shared" si="14"/>
        <v>0</v>
      </c>
    </row>
    <row r="293" spans="1:21" ht="12.75" customHeight="1" x14ac:dyDescent="0.2">
      <c r="A293" s="68">
        <v>283</v>
      </c>
      <c r="B293" s="90" t="s">
        <v>19</v>
      </c>
      <c r="C293" s="69" t="s">
        <v>276</v>
      </c>
      <c r="D293" s="70">
        <v>45.688000000000002</v>
      </c>
      <c r="E293" s="71">
        <v>3.03</v>
      </c>
      <c r="F293" s="72"/>
      <c r="G293" s="73">
        <v>283</v>
      </c>
      <c r="H293" s="90" t="s">
        <v>19</v>
      </c>
      <c r="I293" s="74" t="s">
        <v>276</v>
      </c>
      <c r="J293" s="75">
        <v>45.688000000000002</v>
      </c>
      <c r="K293" s="76">
        <v>7.65</v>
      </c>
      <c r="M293" s="93"/>
      <c r="N293" s="94"/>
      <c r="O293" s="94"/>
      <c r="P293" s="94"/>
      <c r="Q293" s="94"/>
      <c r="R293" s="95"/>
      <c r="S293" s="95" t="b">
        <f t="shared" si="12"/>
        <v>0</v>
      </c>
      <c r="T293" s="95" t="b">
        <f t="shared" si="13"/>
        <v>0</v>
      </c>
      <c r="U293" t="b">
        <f t="shared" si="14"/>
        <v>0</v>
      </c>
    </row>
    <row r="294" spans="1:21" ht="12.75" customHeight="1" x14ac:dyDescent="0.2">
      <c r="A294" s="68">
        <v>284</v>
      </c>
      <c r="B294" s="90" t="s">
        <v>19</v>
      </c>
      <c r="C294" s="69" t="s">
        <v>277</v>
      </c>
      <c r="D294" s="70">
        <v>399.096</v>
      </c>
      <c r="E294" s="71">
        <v>26.46</v>
      </c>
      <c r="F294" s="72"/>
      <c r="G294" s="73">
        <v>284</v>
      </c>
      <c r="H294" s="90" t="s">
        <v>19</v>
      </c>
      <c r="I294" s="74" t="s">
        <v>277</v>
      </c>
      <c r="J294" s="75">
        <v>399.096</v>
      </c>
      <c r="K294" s="76">
        <v>66.83</v>
      </c>
      <c r="M294" s="93"/>
      <c r="N294" s="94"/>
      <c r="O294" s="94"/>
      <c r="P294" s="94"/>
      <c r="Q294" s="94"/>
      <c r="R294" s="95"/>
      <c r="S294" s="95" t="b">
        <f t="shared" si="12"/>
        <v>0</v>
      </c>
      <c r="T294" s="95" t="b">
        <f t="shared" si="13"/>
        <v>0</v>
      </c>
      <c r="U294" t="b">
        <f t="shared" si="14"/>
        <v>0</v>
      </c>
    </row>
    <row r="295" spans="1:21" ht="12.75" customHeight="1" x14ac:dyDescent="0.2">
      <c r="A295" s="68">
        <v>285</v>
      </c>
      <c r="B295" s="90" t="s">
        <v>19</v>
      </c>
      <c r="C295" s="69" t="s">
        <v>278</v>
      </c>
      <c r="D295" s="70">
        <v>124.3175</v>
      </c>
      <c r="E295" s="71">
        <v>8.24</v>
      </c>
      <c r="F295" s="72"/>
      <c r="G295" s="73">
        <v>285</v>
      </c>
      <c r="H295" s="90" t="s">
        <v>19</v>
      </c>
      <c r="I295" s="74" t="s">
        <v>278</v>
      </c>
      <c r="J295" s="75">
        <v>124.3175</v>
      </c>
      <c r="K295" s="76">
        <v>20.82</v>
      </c>
      <c r="M295" s="93"/>
      <c r="N295" s="94"/>
      <c r="O295" s="94"/>
      <c r="P295" s="94"/>
      <c r="Q295" s="94"/>
      <c r="R295" s="95"/>
      <c r="S295" s="95" t="b">
        <f t="shared" si="12"/>
        <v>0</v>
      </c>
      <c r="T295" s="95" t="b">
        <f t="shared" si="13"/>
        <v>0</v>
      </c>
      <c r="U295" t="b">
        <f t="shared" si="14"/>
        <v>0</v>
      </c>
    </row>
    <row r="296" spans="1:21" ht="12.75" customHeight="1" x14ac:dyDescent="0.2">
      <c r="A296" s="68">
        <v>286</v>
      </c>
      <c r="B296" s="90" t="s">
        <v>19</v>
      </c>
      <c r="C296" s="69" t="s">
        <v>279</v>
      </c>
      <c r="D296" s="70">
        <v>200.41650000000001</v>
      </c>
      <c r="E296" s="71">
        <v>13.29</v>
      </c>
      <c r="F296" s="72"/>
      <c r="G296" s="73">
        <v>286</v>
      </c>
      <c r="H296" s="90" t="s">
        <v>19</v>
      </c>
      <c r="I296" s="74" t="s">
        <v>279</v>
      </c>
      <c r="J296" s="75">
        <v>200.41650000000001</v>
      </c>
      <c r="K296" s="76">
        <v>33.56</v>
      </c>
      <c r="M296" s="93"/>
      <c r="N296" s="94"/>
      <c r="O296" s="94"/>
      <c r="P296" s="94"/>
      <c r="Q296" s="94"/>
      <c r="R296" s="95"/>
      <c r="S296" s="95" t="b">
        <f t="shared" si="12"/>
        <v>0</v>
      </c>
      <c r="T296" s="95" t="b">
        <f t="shared" si="13"/>
        <v>0</v>
      </c>
      <c r="U296" t="b">
        <f t="shared" si="14"/>
        <v>0</v>
      </c>
    </row>
    <row r="297" spans="1:21" ht="12.75" customHeight="1" x14ac:dyDescent="0.2">
      <c r="A297" s="68">
        <v>287</v>
      </c>
      <c r="B297" s="90" t="s">
        <v>19</v>
      </c>
      <c r="C297" s="69" t="s">
        <v>280</v>
      </c>
      <c r="D297" s="70">
        <v>112.2317</v>
      </c>
      <c r="E297" s="71">
        <v>7.44</v>
      </c>
      <c r="F297" s="72"/>
      <c r="G297" s="73">
        <v>287</v>
      </c>
      <c r="H297" s="90" t="s">
        <v>19</v>
      </c>
      <c r="I297" s="74" t="s">
        <v>280</v>
      </c>
      <c r="J297" s="75">
        <v>112.2317</v>
      </c>
      <c r="K297" s="76">
        <v>18.79</v>
      </c>
      <c r="M297" s="93"/>
      <c r="N297" s="94"/>
      <c r="O297" s="94"/>
      <c r="P297" s="94"/>
      <c r="Q297" s="94"/>
      <c r="R297" s="95"/>
      <c r="S297" s="95" t="b">
        <f t="shared" si="12"/>
        <v>0</v>
      </c>
      <c r="T297" s="95" t="b">
        <f t="shared" si="13"/>
        <v>0</v>
      </c>
      <c r="U297" t="b">
        <f t="shared" si="14"/>
        <v>0</v>
      </c>
    </row>
    <row r="298" spans="1:21" ht="12.75" customHeight="1" x14ac:dyDescent="0.2">
      <c r="A298" s="68">
        <v>288</v>
      </c>
      <c r="B298" s="90" t="s">
        <v>19</v>
      </c>
      <c r="C298" s="69" t="s">
        <v>281</v>
      </c>
      <c r="D298" s="70">
        <v>135.11490000000001</v>
      </c>
      <c r="E298" s="71">
        <v>8.9600000000000009</v>
      </c>
      <c r="F298" s="72"/>
      <c r="G298" s="73">
        <v>288</v>
      </c>
      <c r="H298" s="90" t="s">
        <v>19</v>
      </c>
      <c r="I298" s="74" t="s">
        <v>281</v>
      </c>
      <c r="J298" s="75">
        <v>135.11490000000001</v>
      </c>
      <c r="K298" s="76">
        <v>22.63</v>
      </c>
      <c r="M298" s="93"/>
      <c r="N298" s="94"/>
      <c r="O298" s="94"/>
      <c r="P298" s="94"/>
      <c r="Q298" s="94"/>
      <c r="R298" s="95"/>
      <c r="S298" s="95" t="b">
        <f t="shared" si="12"/>
        <v>0</v>
      </c>
      <c r="T298" s="95" t="b">
        <f t="shared" si="13"/>
        <v>0</v>
      </c>
      <c r="U298" t="b">
        <f t="shared" si="14"/>
        <v>0</v>
      </c>
    </row>
    <row r="299" spans="1:21" ht="12.75" customHeight="1" x14ac:dyDescent="0.2">
      <c r="A299" s="68">
        <v>289</v>
      </c>
      <c r="B299" s="90" t="s">
        <v>19</v>
      </c>
      <c r="C299" s="69" t="s">
        <v>282</v>
      </c>
      <c r="D299" s="70">
        <v>28.425000000000001</v>
      </c>
      <c r="E299" s="71">
        <v>1.88</v>
      </c>
      <c r="F299" s="72"/>
      <c r="G299" s="73">
        <v>289</v>
      </c>
      <c r="H299" s="90" t="s">
        <v>19</v>
      </c>
      <c r="I299" s="74" t="s">
        <v>282</v>
      </c>
      <c r="J299" s="75">
        <v>28.425000000000001</v>
      </c>
      <c r="K299" s="76">
        <v>4.76</v>
      </c>
      <c r="M299" s="93"/>
      <c r="N299" s="94"/>
      <c r="O299" s="94"/>
      <c r="P299" s="94"/>
      <c r="Q299" s="94"/>
      <c r="R299" s="95"/>
      <c r="S299" s="95" t="b">
        <f t="shared" si="12"/>
        <v>0</v>
      </c>
      <c r="T299" s="95" t="b">
        <f t="shared" si="13"/>
        <v>0</v>
      </c>
      <c r="U299" t="b">
        <f t="shared" si="14"/>
        <v>0</v>
      </c>
    </row>
    <row r="300" spans="1:21" ht="12.75" customHeight="1" x14ac:dyDescent="0.2">
      <c r="A300" s="68">
        <v>290</v>
      </c>
      <c r="B300" s="90" t="s">
        <v>19</v>
      </c>
      <c r="C300" s="69" t="s">
        <v>283</v>
      </c>
      <c r="D300" s="70">
        <v>656.2962</v>
      </c>
      <c r="E300" s="71">
        <v>43.52</v>
      </c>
      <c r="F300" s="72"/>
      <c r="G300" s="73">
        <v>290</v>
      </c>
      <c r="H300" s="90" t="s">
        <v>19</v>
      </c>
      <c r="I300" s="74" t="s">
        <v>283</v>
      </c>
      <c r="J300" s="75">
        <v>656.2962</v>
      </c>
      <c r="K300" s="76">
        <v>109.9</v>
      </c>
      <c r="M300" s="93"/>
      <c r="N300" s="94"/>
      <c r="O300" s="94"/>
      <c r="P300" s="94"/>
      <c r="Q300" s="94"/>
      <c r="R300" s="95"/>
      <c r="S300" s="95" t="b">
        <f t="shared" si="12"/>
        <v>0</v>
      </c>
      <c r="T300" s="95" t="b">
        <f t="shared" si="13"/>
        <v>0</v>
      </c>
      <c r="U300" t="b">
        <f t="shared" si="14"/>
        <v>0</v>
      </c>
    </row>
    <row r="301" spans="1:21" ht="12.75" customHeight="1" x14ac:dyDescent="0.2">
      <c r="A301" s="68">
        <v>291</v>
      </c>
      <c r="B301" s="90" t="s">
        <v>19</v>
      </c>
      <c r="C301" s="69" t="s">
        <v>691</v>
      </c>
      <c r="D301" s="70">
        <v>420.79070000000002</v>
      </c>
      <c r="E301" s="71">
        <v>27.9</v>
      </c>
      <c r="F301" s="72"/>
      <c r="G301" s="73">
        <v>291</v>
      </c>
      <c r="H301" s="90" t="s">
        <v>19</v>
      </c>
      <c r="I301" s="74" t="s">
        <v>691</v>
      </c>
      <c r="J301" s="75">
        <v>420.79070000000002</v>
      </c>
      <c r="K301" s="76">
        <v>70.459999999999994</v>
      </c>
      <c r="M301" s="93"/>
      <c r="N301" s="94"/>
      <c r="O301" s="94"/>
      <c r="P301" s="94"/>
      <c r="Q301" s="94"/>
      <c r="R301" s="95"/>
      <c r="S301" s="95" t="b">
        <f t="shared" si="12"/>
        <v>0</v>
      </c>
      <c r="T301" s="95" t="b">
        <f t="shared" si="13"/>
        <v>0</v>
      </c>
      <c r="U301" t="b">
        <f t="shared" si="14"/>
        <v>0</v>
      </c>
    </row>
    <row r="302" spans="1:21" ht="12.75" customHeight="1" x14ac:dyDescent="0.2">
      <c r="A302" s="68">
        <v>292</v>
      </c>
      <c r="B302" s="90" t="s">
        <v>19</v>
      </c>
      <c r="C302" s="69" t="s">
        <v>284</v>
      </c>
      <c r="D302" s="70">
        <v>60.872199999999999</v>
      </c>
      <c r="E302" s="71">
        <v>4.04</v>
      </c>
      <c r="F302" s="72"/>
      <c r="G302" s="73">
        <v>292</v>
      </c>
      <c r="H302" s="90" t="s">
        <v>19</v>
      </c>
      <c r="I302" s="74" t="s">
        <v>284</v>
      </c>
      <c r="J302" s="75">
        <v>60.872199999999999</v>
      </c>
      <c r="K302" s="76">
        <v>10.19</v>
      </c>
      <c r="M302" s="93"/>
      <c r="N302" s="94"/>
      <c r="O302" s="94"/>
      <c r="P302" s="94"/>
      <c r="Q302" s="94"/>
      <c r="R302" s="95"/>
      <c r="S302" s="95" t="b">
        <f t="shared" si="12"/>
        <v>0</v>
      </c>
      <c r="T302" s="95" t="b">
        <f t="shared" si="13"/>
        <v>0</v>
      </c>
      <c r="U302" t="b">
        <f t="shared" si="14"/>
        <v>0</v>
      </c>
    </row>
    <row r="303" spans="1:21" ht="12.75" customHeight="1" x14ac:dyDescent="0.2">
      <c r="A303" s="68">
        <v>293</v>
      </c>
      <c r="B303" s="90" t="s">
        <v>19</v>
      </c>
      <c r="C303" s="69" t="s">
        <v>285</v>
      </c>
      <c r="D303" s="70">
        <v>4894.8226000000004</v>
      </c>
      <c r="E303" s="71">
        <v>324.56</v>
      </c>
      <c r="F303" s="72"/>
      <c r="G303" s="73">
        <v>293</v>
      </c>
      <c r="H303" s="90" t="s">
        <v>19</v>
      </c>
      <c r="I303" s="74" t="s">
        <v>285</v>
      </c>
      <c r="J303" s="75">
        <v>4894.8226000000004</v>
      </c>
      <c r="K303" s="76">
        <v>819.67</v>
      </c>
      <c r="M303" s="93"/>
      <c r="N303" s="94"/>
      <c r="O303" s="94"/>
      <c r="P303" s="94"/>
      <c r="Q303" s="94"/>
      <c r="R303" s="95"/>
      <c r="S303" s="95" t="b">
        <f t="shared" si="12"/>
        <v>0</v>
      </c>
      <c r="T303" s="95" t="b">
        <f t="shared" si="13"/>
        <v>0</v>
      </c>
      <c r="U303" t="b">
        <f t="shared" si="14"/>
        <v>0</v>
      </c>
    </row>
    <row r="304" spans="1:21" ht="12.75" customHeight="1" x14ac:dyDescent="0.2">
      <c r="A304" s="68">
        <v>294</v>
      </c>
      <c r="B304" s="90" t="s">
        <v>19</v>
      </c>
      <c r="C304" s="69" t="s">
        <v>286</v>
      </c>
      <c r="D304" s="70">
        <v>221.8218</v>
      </c>
      <c r="E304" s="71">
        <v>14.71</v>
      </c>
      <c r="F304" s="72"/>
      <c r="G304" s="73">
        <v>294</v>
      </c>
      <c r="H304" s="90" t="s">
        <v>19</v>
      </c>
      <c r="I304" s="74" t="s">
        <v>286</v>
      </c>
      <c r="J304" s="75">
        <v>221.8218</v>
      </c>
      <c r="K304" s="76">
        <v>37.15</v>
      </c>
      <c r="M304" s="93"/>
      <c r="N304" s="94"/>
      <c r="O304" s="94"/>
      <c r="P304" s="94"/>
      <c r="Q304" s="94"/>
      <c r="R304" s="95"/>
      <c r="S304" s="95" t="b">
        <f t="shared" si="12"/>
        <v>0</v>
      </c>
      <c r="T304" s="95" t="b">
        <f t="shared" si="13"/>
        <v>0</v>
      </c>
      <c r="U304" t="b">
        <f t="shared" si="14"/>
        <v>0</v>
      </c>
    </row>
    <row r="305" spans="1:21" ht="12.75" customHeight="1" x14ac:dyDescent="0.2">
      <c r="A305" s="68">
        <v>295</v>
      </c>
      <c r="B305" s="90" t="s">
        <v>19</v>
      </c>
      <c r="C305" s="69" t="s">
        <v>287</v>
      </c>
      <c r="D305" s="70">
        <v>118.807</v>
      </c>
      <c r="E305" s="71">
        <v>7.88</v>
      </c>
      <c r="F305" s="72"/>
      <c r="G305" s="73">
        <v>295</v>
      </c>
      <c r="H305" s="90" t="s">
        <v>19</v>
      </c>
      <c r="I305" s="74" t="s">
        <v>287</v>
      </c>
      <c r="J305" s="75">
        <v>118.807</v>
      </c>
      <c r="K305" s="76">
        <v>19.899999999999999</v>
      </c>
      <c r="M305" s="93"/>
      <c r="N305" s="94"/>
      <c r="O305" s="94"/>
      <c r="P305" s="94"/>
      <c r="Q305" s="94"/>
      <c r="R305" s="95"/>
      <c r="S305" s="95" t="b">
        <f t="shared" si="12"/>
        <v>0</v>
      </c>
      <c r="T305" s="95" t="b">
        <f t="shared" si="13"/>
        <v>0</v>
      </c>
      <c r="U305" t="b">
        <f t="shared" si="14"/>
        <v>0</v>
      </c>
    </row>
    <row r="306" spans="1:21" ht="12.75" customHeight="1" x14ac:dyDescent="0.2">
      <c r="A306" s="68">
        <v>296</v>
      </c>
      <c r="B306" s="90" t="s">
        <v>19</v>
      </c>
      <c r="C306" s="69" t="s">
        <v>686</v>
      </c>
      <c r="D306" s="70">
        <v>15.377599999999999</v>
      </c>
      <c r="E306" s="71">
        <v>1.02</v>
      </c>
      <c r="F306" s="72"/>
      <c r="G306" s="73">
        <v>296</v>
      </c>
      <c r="H306" s="90" t="s">
        <v>19</v>
      </c>
      <c r="I306" s="74" t="s">
        <v>686</v>
      </c>
      <c r="J306" s="75">
        <v>15.377599999999999</v>
      </c>
      <c r="K306" s="76">
        <v>2.58</v>
      </c>
      <c r="M306" s="93"/>
      <c r="N306" s="94"/>
      <c r="O306" s="94"/>
      <c r="P306" s="94"/>
      <c r="Q306" s="94"/>
      <c r="R306" s="95"/>
      <c r="S306" s="95" t="b">
        <f t="shared" si="12"/>
        <v>0</v>
      </c>
      <c r="T306" s="95" t="b">
        <f t="shared" si="13"/>
        <v>0</v>
      </c>
      <c r="U306" t="b">
        <f t="shared" si="14"/>
        <v>0</v>
      </c>
    </row>
    <row r="307" spans="1:21" ht="12.75" customHeight="1" x14ac:dyDescent="0.2">
      <c r="A307" s="68">
        <v>297</v>
      </c>
      <c r="B307" s="90" t="s">
        <v>19</v>
      </c>
      <c r="C307" s="69" t="s">
        <v>288</v>
      </c>
      <c r="D307" s="70">
        <v>125.0355</v>
      </c>
      <c r="E307" s="71">
        <v>8.2899999999999991</v>
      </c>
      <c r="F307" s="72"/>
      <c r="G307" s="73">
        <v>297</v>
      </c>
      <c r="H307" s="90" t="s">
        <v>19</v>
      </c>
      <c r="I307" s="74" t="s">
        <v>288</v>
      </c>
      <c r="J307" s="75">
        <v>125.0355</v>
      </c>
      <c r="K307" s="76">
        <v>20.94</v>
      </c>
      <c r="M307" s="93"/>
      <c r="N307" s="94"/>
      <c r="O307" s="94"/>
      <c r="P307" s="94"/>
      <c r="Q307" s="94"/>
      <c r="R307" s="95"/>
      <c r="S307" s="95" t="b">
        <f t="shared" si="12"/>
        <v>0</v>
      </c>
      <c r="T307" s="95" t="b">
        <f t="shared" si="13"/>
        <v>0</v>
      </c>
      <c r="U307" t="b">
        <f t="shared" si="14"/>
        <v>0</v>
      </c>
    </row>
    <row r="308" spans="1:21" ht="12.75" customHeight="1" x14ac:dyDescent="0.2">
      <c r="A308" s="68">
        <v>298</v>
      </c>
      <c r="B308" s="90" t="s">
        <v>19</v>
      </c>
      <c r="C308" s="69" t="s">
        <v>289</v>
      </c>
      <c r="D308" s="70">
        <v>231.29859999999999</v>
      </c>
      <c r="E308" s="71">
        <v>15.34</v>
      </c>
      <c r="F308" s="72"/>
      <c r="G308" s="73">
        <v>298</v>
      </c>
      <c r="H308" s="90" t="s">
        <v>19</v>
      </c>
      <c r="I308" s="74" t="s">
        <v>289</v>
      </c>
      <c r="J308" s="75">
        <v>231.29859999999999</v>
      </c>
      <c r="K308" s="76">
        <v>38.729999999999997</v>
      </c>
      <c r="M308" s="93"/>
      <c r="N308" s="94"/>
      <c r="O308" s="94"/>
      <c r="P308" s="94"/>
      <c r="Q308" s="94"/>
      <c r="R308" s="95"/>
      <c r="S308" s="95" t="b">
        <f t="shared" si="12"/>
        <v>0</v>
      </c>
      <c r="T308" s="95" t="b">
        <f t="shared" si="13"/>
        <v>0</v>
      </c>
      <c r="U308" t="b">
        <f t="shared" si="14"/>
        <v>0</v>
      </c>
    </row>
    <row r="309" spans="1:21" ht="12.75" customHeight="1" x14ac:dyDescent="0.2">
      <c r="A309" s="68">
        <v>299</v>
      </c>
      <c r="B309" s="90" t="s">
        <v>19</v>
      </c>
      <c r="C309" s="69" t="s">
        <v>290</v>
      </c>
      <c r="D309" s="70">
        <v>276.3614</v>
      </c>
      <c r="E309" s="71">
        <v>18.32</v>
      </c>
      <c r="F309" s="72"/>
      <c r="G309" s="73">
        <v>299</v>
      </c>
      <c r="H309" s="90" t="s">
        <v>19</v>
      </c>
      <c r="I309" s="74" t="s">
        <v>290</v>
      </c>
      <c r="J309" s="75">
        <v>276.3614</v>
      </c>
      <c r="K309" s="76">
        <v>46.28</v>
      </c>
      <c r="M309" s="93"/>
      <c r="N309" s="94"/>
      <c r="O309" s="94"/>
      <c r="P309" s="94"/>
      <c r="Q309" s="94"/>
      <c r="R309" s="95"/>
      <c r="S309" s="95" t="b">
        <f t="shared" si="12"/>
        <v>0</v>
      </c>
      <c r="T309" s="95" t="b">
        <f t="shared" si="13"/>
        <v>0</v>
      </c>
      <c r="U309" t="b">
        <f t="shared" si="14"/>
        <v>0</v>
      </c>
    </row>
    <row r="310" spans="1:21" ht="12.75" customHeight="1" x14ac:dyDescent="0.2">
      <c r="A310" s="68">
        <v>300</v>
      </c>
      <c r="B310" s="90" t="s">
        <v>19</v>
      </c>
      <c r="C310" s="69" t="s">
        <v>291</v>
      </c>
      <c r="D310" s="70">
        <v>184.0771</v>
      </c>
      <c r="E310" s="71">
        <v>12.21</v>
      </c>
      <c r="F310" s="72"/>
      <c r="G310" s="73">
        <v>300</v>
      </c>
      <c r="H310" s="90" t="s">
        <v>19</v>
      </c>
      <c r="I310" s="74" t="s">
        <v>291</v>
      </c>
      <c r="J310" s="75">
        <v>184.0771</v>
      </c>
      <c r="K310" s="76">
        <v>30.83</v>
      </c>
      <c r="M310" s="93"/>
      <c r="N310" s="94"/>
      <c r="O310" s="94"/>
      <c r="P310" s="94"/>
      <c r="Q310" s="94"/>
      <c r="R310" s="95"/>
      <c r="S310" s="95" t="b">
        <f t="shared" si="12"/>
        <v>0</v>
      </c>
      <c r="T310" s="95" t="b">
        <f t="shared" si="13"/>
        <v>0</v>
      </c>
      <c r="U310" t="b">
        <f t="shared" si="14"/>
        <v>0</v>
      </c>
    </row>
    <row r="311" spans="1:21" ht="12.75" customHeight="1" x14ac:dyDescent="0.2">
      <c r="A311" s="68">
        <v>301</v>
      </c>
      <c r="B311" s="90" t="s">
        <v>19</v>
      </c>
      <c r="C311" s="69" t="s">
        <v>292</v>
      </c>
      <c r="D311" s="70">
        <v>115.28270000000001</v>
      </c>
      <c r="E311" s="71">
        <v>7.64</v>
      </c>
      <c r="F311" s="72"/>
      <c r="G311" s="73">
        <v>301</v>
      </c>
      <c r="H311" s="90" t="s">
        <v>19</v>
      </c>
      <c r="I311" s="74" t="s">
        <v>292</v>
      </c>
      <c r="J311" s="75">
        <v>115.28270000000001</v>
      </c>
      <c r="K311" s="76">
        <v>19.3</v>
      </c>
      <c r="M311" s="93"/>
      <c r="N311" s="94"/>
      <c r="O311" s="94"/>
      <c r="P311" s="94"/>
      <c r="Q311" s="94"/>
      <c r="R311" s="95"/>
      <c r="S311" s="95" t="b">
        <f t="shared" si="12"/>
        <v>0</v>
      </c>
      <c r="T311" s="95" t="b">
        <f t="shared" si="13"/>
        <v>0</v>
      </c>
      <c r="U311" t="b">
        <f t="shared" si="14"/>
        <v>0</v>
      </c>
    </row>
    <row r="312" spans="1:21" ht="12.75" customHeight="1" x14ac:dyDescent="0.2">
      <c r="A312" s="68">
        <v>302</v>
      </c>
      <c r="B312" s="90" t="s">
        <v>19</v>
      </c>
      <c r="C312" s="69" t="s">
        <v>721</v>
      </c>
      <c r="D312" s="70">
        <v>61.374099999999999</v>
      </c>
      <c r="E312" s="71">
        <v>4.07</v>
      </c>
      <c r="F312" s="72"/>
      <c r="G312" s="73">
        <v>302</v>
      </c>
      <c r="H312" s="90" t="s">
        <v>19</v>
      </c>
      <c r="I312" s="74" t="s">
        <v>721</v>
      </c>
      <c r="J312" s="75">
        <v>61.374099999999999</v>
      </c>
      <c r="K312" s="76">
        <v>10.28</v>
      </c>
      <c r="M312" s="93"/>
      <c r="N312" s="94"/>
      <c r="O312" s="94"/>
      <c r="P312" s="94"/>
      <c r="Q312" s="94"/>
      <c r="R312" s="95"/>
      <c r="S312" s="95" t="b">
        <f t="shared" si="12"/>
        <v>0</v>
      </c>
      <c r="T312" s="95" t="b">
        <f t="shared" si="13"/>
        <v>0</v>
      </c>
      <c r="U312" t="b">
        <f t="shared" si="14"/>
        <v>0</v>
      </c>
    </row>
    <row r="313" spans="1:21" ht="12.75" customHeight="1" x14ac:dyDescent="0.2">
      <c r="A313" s="68">
        <v>303</v>
      </c>
      <c r="B313" s="90" t="s">
        <v>19</v>
      </c>
      <c r="C313" s="69" t="s">
        <v>293</v>
      </c>
      <c r="D313" s="70">
        <v>134.1223</v>
      </c>
      <c r="E313" s="71">
        <v>8.89</v>
      </c>
      <c r="F313" s="72"/>
      <c r="G313" s="73">
        <v>303</v>
      </c>
      <c r="H313" s="90" t="s">
        <v>19</v>
      </c>
      <c r="I313" s="74" t="s">
        <v>293</v>
      </c>
      <c r="J313" s="75">
        <v>134.1223</v>
      </c>
      <c r="K313" s="76">
        <v>22.46</v>
      </c>
      <c r="M313" s="93"/>
      <c r="N313" s="94"/>
      <c r="O313" s="94"/>
      <c r="P313" s="94"/>
      <c r="Q313" s="94"/>
      <c r="R313" s="95"/>
      <c r="S313" s="95" t="b">
        <f t="shared" si="12"/>
        <v>0</v>
      </c>
      <c r="T313" s="95" t="b">
        <f t="shared" si="13"/>
        <v>0</v>
      </c>
      <c r="U313" t="b">
        <f t="shared" si="14"/>
        <v>0</v>
      </c>
    </row>
    <row r="314" spans="1:21" ht="12.75" customHeight="1" x14ac:dyDescent="0.2">
      <c r="A314" s="68">
        <v>304</v>
      </c>
      <c r="B314" s="90" t="s">
        <v>19</v>
      </c>
      <c r="C314" s="69" t="s">
        <v>294</v>
      </c>
      <c r="D314" s="70">
        <v>171.1849</v>
      </c>
      <c r="E314" s="71">
        <v>11.35</v>
      </c>
      <c r="F314" s="72"/>
      <c r="G314" s="73">
        <v>304</v>
      </c>
      <c r="H314" s="90" t="s">
        <v>19</v>
      </c>
      <c r="I314" s="74" t="s">
        <v>294</v>
      </c>
      <c r="J314" s="75">
        <v>171.1849</v>
      </c>
      <c r="K314" s="76">
        <v>28.67</v>
      </c>
      <c r="M314" s="93"/>
      <c r="N314" s="94"/>
      <c r="O314" s="94"/>
      <c r="P314" s="94"/>
      <c r="Q314" s="94"/>
      <c r="R314" s="95"/>
      <c r="S314" s="95" t="b">
        <f t="shared" si="12"/>
        <v>0</v>
      </c>
      <c r="T314" s="95" t="b">
        <f t="shared" si="13"/>
        <v>0</v>
      </c>
      <c r="U314" t="b">
        <f t="shared" si="14"/>
        <v>0</v>
      </c>
    </row>
    <row r="315" spans="1:21" ht="12.75" customHeight="1" x14ac:dyDescent="0.2">
      <c r="A315" s="68">
        <v>305</v>
      </c>
      <c r="B315" s="90" t="s">
        <v>19</v>
      </c>
      <c r="C315" s="69" t="s">
        <v>295</v>
      </c>
      <c r="D315" s="70">
        <v>221.9461</v>
      </c>
      <c r="E315" s="71">
        <v>14.72</v>
      </c>
      <c r="F315" s="72"/>
      <c r="G315" s="73">
        <v>305</v>
      </c>
      <c r="H315" s="90" t="s">
        <v>19</v>
      </c>
      <c r="I315" s="74" t="s">
        <v>295</v>
      </c>
      <c r="J315" s="75">
        <v>221.9461</v>
      </c>
      <c r="K315" s="76">
        <v>37.17</v>
      </c>
      <c r="M315" s="93"/>
      <c r="N315" s="94"/>
      <c r="O315" s="94"/>
      <c r="P315" s="94"/>
      <c r="Q315" s="94"/>
      <c r="R315" s="95"/>
      <c r="S315" s="95" t="b">
        <f t="shared" si="12"/>
        <v>0</v>
      </c>
      <c r="T315" s="95" t="b">
        <f t="shared" si="13"/>
        <v>0</v>
      </c>
      <c r="U315" t="b">
        <f t="shared" si="14"/>
        <v>0</v>
      </c>
    </row>
    <row r="316" spans="1:21" ht="12.75" customHeight="1" x14ac:dyDescent="0.2">
      <c r="A316" s="68">
        <v>306</v>
      </c>
      <c r="B316" s="90" t="s">
        <v>19</v>
      </c>
      <c r="C316" s="69" t="s">
        <v>296</v>
      </c>
      <c r="D316" s="70">
        <v>238.63239999999999</v>
      </c>
      <c r="E316" s="71">
        <v>15.82</v>
      </c>
      <c r="F316" s="72"/>
      <c r="G316" s="73">
        <v>306</v>
      </c>
      <c r="H316" s="90" t="s">
        <v>19</v>
      </c>
      <c r="I316" s="74" t="s">
        <v>296</v>
      </c>
      <c r="J316" s="75">
        <v>238.63239999999999</v>
      </c>
      <c r="K316" s="76">
        <v>39.96</v>
      </c>
      <c r="M316" s="93"/>
      <c r="N316" s="94"/>
      <c r="O316" s="94"/>
      <c r="P316" s="94"/>
      <c r="Q316" s="94"/>
      <c r="R316" s="95"/>
      <c r="S316" s="95" t="b">
        <f t="shared" si="12"/>
        <v>0</v>
      </c>
      <c r="T316" s="95" t="b">
        <f t="shared" si="13"/>
        <v>0</v>
      </c>
      <c r="U316" t="b">
        <f t="shared" si="14"/>
        <v>0</v>
      </c>
    </row>
    <row r="317" spans="1:21" ht="12.75" customHeight="1" x14ac:dyDescent="0.2">
      <c r="A317" s="68">
        <v>307</v>
      </c>
      <c r="B317" s="90" t="s">
        <v>19</v>
      </c>
      <c r="C317" s="69" t="s">
        <v>297</v>
      </c>
      <c r="D317" s="70">
        <v>34.741999999999997</v>
      </c>
      <c r="E317" s="71">
        <v>2.2999999999999998</v>
      </c>
      <c r="F317" s="72"/>
      <c r="G317" s="73">
        <v>307</v>
      </c>
      <c r="H317" s="90" t="s">
        <v>19</v>
      </c>
      <c r="I317" s="74" t="s">
        <v>297</v>
      </c>
      <c r="J317" s="75">
        <v>34.741999999999997</v>
      </c>
      <c r="K317" s="76">
        <v>5.82</v>
      </c>
      <c r="M317" s="93"/>
      <c r="N317" s="94"/>
      <c r="O317" s="94"/>
      <c r="P317" s="94"/>
      <c r="Q317" s="94"/>
      <c r="R317" s="95"/>
      <c r="S317" s="95" t="b">
        <f t="shared" si="12"/>
        <v>0</v>
      </c>
      <c r="T317" s="95" t="b">
        <f t="shared" si="13"/>
        <v>0</v>
      </c>
      <c r="U317" t="b">
        <f t="shared" si="14"/>
        <v>0</v>
      </c>
    </row>
    <row r="318" spans="1:21" ht="12.75" customHeight="1" x14ac:dyDescent="0.2">
      <c r="A318" s="68">
        <v>308</v>
      </c>
      <c r="B318" s="90" t="s">
        <v>19</v>
      </c>
      <c r="C318" s="69" t="s">
        <v>298</v>
      </c>
      <c r="D318" s="70">
        <v>43.239400000000003</v>
      </c>
      <c r="E318" s="71">
        <v>2.87</v>
      </c>
      <c r="F318" s="72"/>
      <c r="G318" s="73">
        <v>308</v>
      </c>
      <c r="H318" s="90" t="s">
        <v>19</v>
      </c>
      <c r="I318" s="74" t="s">
        <v>298</v>
      </c>
      <c r="J318" s="75">
        <v>43.239400000000003</v>
      </c>
      <c r="K318" s="76">
        <v>7.24</v>
      </c>
      <c r="M318" s="93"/>
      <c r="N318" s="94"/>
      <c r="O318" s="94"/>
      <c r="P318" s="94"/>
      <c r="Q318" s="94"/>
      <c r="R318" s="95"/>
      <c r="S318" s="95" t="b">
        <f t="shared" si="12"/>
        <v>0</v>
      </c>
      <c r="T318" s="95" t="b">
        <f t="shared" si="13"/>
        <v>0</v>
      </c>
      <c r="U318" t="b">
        <f t="shared" si="14"/>
        <v>0</v>
      </c>
    </row>
    <row r="319" spans="1:21" ht="12.75" customHeight="1" x14ac:dyDescent="0.2">
      <c r="A319" s="68">
        <v>309</v>
      </c>
      <c r="B319" s="90" t="s">
        <v>19</v>
      </c>
      <c r="C319" s="69" t="s">
        <v>299</v>
      </c>
      <c r="D319" s="70">
        <v>287.90820000000002</v>
      </c>
      <c r="E319" s="71">
        <v>19.09</v>
      </c>
      <c r="F319" s="72"/>
      <c r="G319" s="73">
        <v>309</v>
      </c>
      <c r="H319" s="90" t="s">
        <v>19</v>
      </c>
      <c r="I319" s="74" t="s">
        <v>299</v>
      </c>
      <c r="J319" s="75">
        <v>287.90820000000002</v>
      </c>
      <c r="K319" s="76">
        <v>48.21</v>
      </c>
      <c r="M319" s="93"/>
      <c r="N319" s="94"/>
      <c r="O319" s="94"/>
      <c r="P319" s="94"/>
      <c r="Q319" s="94"/>
      <c r="R319" s="95"/>
      <c r="S319" s="95" t="b">
        <f t="shared" si="12"/>
        <v>0</v>
      </c>
      <c r="T319" s="95" t="b">
        <f t="shared" si="13"/>
        <v>0</v>
      </c>
      <c r="U319" t="b">
        <f t="shared" si="14"/>
        <v>0</v>
      </c>
    </row>
    <row r="320" spans="1:21" ht="12.75" customHeight="1" x14ac:dyDescent="0.2">
      <c r="A320" s="68">
        <v>310</v>
      </c>
      <c r="B320" s="90" t="s">
        <v>19</v>
      </c>
      <c r="C320" s="69" t="s">
        <v>300</v>
      </c>
      <c r="D320" s="70">
        <v>112.4221</v>
      </c>
      <c r="E320" s="71">
        <v>7.45</v>
      </c>
      <c r="F320" s="72"/>
      <c r="G320" s="73">
        <v>310</v>
      </c>
      <c r="H320" s="90" t="s">
        <v>19</v>
      </c>
      <c r="I320" s="74" t="s">
        <v>300</v>
      </c>
      <c r="J320" s="75">
        <v>112.4221</v>
      </c>
      <c r="K320" s="76">
        <v>18.829999999999998</v>
      </c>
      <c r="M320" s="93"/>
      <c r="N320" s="94"/>
      <c r="O320" s="94"/>
      <c r="P320" s="94"/>
      <c r="Q320" s="94"/>
      <c r="R320" s="95"/>
      <c r="S320" s="95" t="b">
        <f t="shared" si="12"/>
        <v>0</v>
      </c>
      <c r="T320" s="95" t="b">
        <f t="shared" si="13"/>
        <v>0</v>
      </c>
      <c r="U320" t="b">
        <f t="shared" si="14"/>
        <v>0</v>
      </c>
    </row>
    <row r="321" spans="1:21" ht="12.75" customHeight="1" x14ac:dyDescent="0.2">
      <c r="A321" s="68">
        <v>311</v>
      </c>
      <c r="B321" s="90" t="s">
        <v>19</v>
      </c>
      <c r="C321" s="69" t="s">
        <v>301</v>
      </c>
      <c r="D321" s="70">
        <v>143.70949999999999</v>
      </c>
      <c r="E321" s="71">
        <v>9.5299999999999994</v>
      </c>
      <c r="F321" s="72"/>
      <c r="G321" s="73">
        <v>311</v>
      </c>
      <c r="H321" s="90" t="s">
        <v>19</v>
      </c>
      <c r="I321" s="74" t="s">
        <v>301</v>
      </c>
      <c r="J321" s="75">
        <v>143.70949999999999</v>
      </c>
      <c r="K321" s="76">
        <v>24.07</v>
      </c>
      <c r="M321" s="93"/>
      <c r="N321" s="94"/>
      <c r="O321" s="94"/>
      <c r="P321" s="94"/>
      <c r="Q321" s="94"/>
      <c r="R321" s="95"/>
      <c r="S321" s="95" t="b">
        <f t="shared" si="12"/>
        <v>0</v>
      </c>
      <c r="T321" s="95" t="b">
        <f t="shared" si="13"/>
        <v>0</v>
      </c>
      <c r="U321" t="b">
        <f t="shared" si="14"/>
        <v>0</v>
      </c>
    </row>
    <row r="322" spans="1:21" ht="12.75" customHeight="1" x14ac:dyDescent="0.2">
      <c r="A322" s="68">
        <v>312</v>
      </c>
      <c r="B322" s="90" t="s">
        <v>19</v>
      </c>
      <c r="C322" s="69" t="s">
        <v>302</v>
      </c>
      <c r="D322" s="70">
        <v>88.890799999999999</v>
      </c>
      <c r="E322" s="71">
        <v>5.89</v>
      </c>
      <c r="F322" s="72"/>
      <c r="G322" s="73">
        <v>312</v>
      </c>
      <c r="H322" s="90" t="s">
        <v>19</v>
      </c>
      <c r="I322" s="74" t="s">
        <v>302</v>
      </c>
      <c r="J322" s="75">
        <v>88.890799999999999</v>
      </c>
      <c r="K322" s="76">
        <v>14.89</v>
      </c>
      <c r="M322" s="93"/>
      <c r="N322" s="94"/>
      <c r="O322" s="94"/>
      <c r="P322" s="94"/>
      <c r="Q322" s="94"/>
      <c r="R322" s="95"/>
      <c r="S322" s="95" t="b">
        <f t="shared" si="12"/>
        <v>0</v>
      </c>
      <c r="T322" s="95" t="b">
        <f t="shared" si="13"/>
        <v>0</v>
      </c>
      <c r="U322" t="b">
        <f t="shared" si="14"/>
        <v>0</v>
      </c>
    </row>
    <row r="323" spans="1:21" ht="12.75" customHeight="1" x14ac:dyDescent="0.2">
      <c r="A323" s="68">
        <v>313</v>
      </c>
      <c r="B323" s="90" t="s">
        <v>19</v>
      </c>
      <c r="C323" s="69" t="s">
        <v>303</v>
      </c>
      <c r="D323" s="70">
        <v>264.9425</v>
      </c>
      <c r="E323" s="71">
        <v>17.57</v>
      </c>
      <c r="F323" s="72"/>
      <c r="G323" s="73">
        <v>313</v>
      </c>
      <c r="H323" s="90" t="s">
        <v>19</v>
      </c>
      <c r="I323" s="74" t="s">
        <v>303</v>
      </c>
      <c r="J323" s="75">
        <v>264.9425</v>
      </c>
      <c r="K323" s="76">
        <v>44.37</v>
      </c>
      <c r="M323" s="93"/>
      <c r="N323" s="94"/>
      <c r="O323" s="94"/>
      <c r="P323" s="94"/>
      <c r="Q323" s="94"/>
      <c r="R323" s="95"/>
      <c r="S323" s="95" t="b">
        <f t="shared" si="12"/>
        <v>0</v>
      </c>
      <c r="T323" s="95" t="b">
        <f t="shared" si="13"/>
        <v>0</v>
      </c>
      <c r="U323" t="b">
        <f t="shared" si="14"/>
        <v>0</v>
      </c>
    </row>
    <row r="324" spans="1:21" ht="12.75" customHeight="1" x14ac:dyDescent="0.2">
      <c r="A324" s="68">
        <v>314</v>
      </c>
      <c r="B324" s="90" t="s">
        <v>19</v>
      </c>
      <c r="C324" s="69" t="s">
        <v>696</v>
      </c>
      <c r="D324" s="70">
        <v>85.308999999999997</v>
      </c>
      <c r="E324" s="71">
        <v>5.66</v>
      </c>
      <c r="F324" s="72"/>
      <c r="G324" s="73">
        <v>314</v>
      </c>
      <c r="H324" s="90" t="s">
        <v>19</v>
      </c>
      <c r="I324" s="74" t="s">
        <v>696</v>
      </c>
      <c r="J324" s="75">
        <v>85.308999999999997</v>
      </c>
      <c r="K324" s="76">
        <v>14.29</v>
      </c>
      <c r="M324" s="93"/>
      <c r="N324" s="94"/>
      <c r="O324" s="94"/>
      <c r="P324" s="94"/>
      <c r="Q324" s="94"/>
      <c r="R324" s="95"/>
      <c r="S324" s="95" t="b">
        <f t="shared" si="12"/>
        <v>0</v>
      </c>
      <c r="T324" s="95" t="b">
        <f t="shared" si="13"/>
        <v>0</v>
      </c>
      <c r="U324" t="b">
        <f t="shared" si="14"/>
        <v>0</v>
      </c>
    </row>
    <row r="325" spans="1:21" ht="12.75" customHeight="1" x14ac:dyDescent="0.2">
      <c r="A325" s="68">
        <v>315</v>
      </c>
      <c r="B325" s="90" t="s">
        <v>19</v>
      </c>
      <c r="C325" s="69" t="s">
        <v>304</v>
      </c>
      <c r="D325" s="70">
        <v>542.0077</v>
      </c>
      <c r="E325" s="71">
        <v>35.94</v>
      </c>
      <c r="F325" s="72"/>
      <c r="G325" s="73">
        <v>315</v>
      </c>
      <c r="H325" s="90" t="s">
        <v>19</v>
      </c>
      <c r="I325" s="74" t="s">
        <v>304</v>
      </c>
      <c r="J325" s="75">
        <v>542.0077</v>
      </c>
      <c r="K325" s="76">
        <v>90.76</v>
      </c>
      <c r="M325" s="93"/>
      <c r="N325" s="94"/>
      <c r="O325" s="94"/>
      <c r="P325" s="94"/>
      <c r="Q325" s="94"/>
      <c r="R325" s="95"/>
      <c r="S325" s="95" t="b">
        <f t="shared" si="12"/>
        <v>0</v>
      </c>
      <c r="T325" s="95" t="b">
        <f t="shared" si="13"/>
        <v>0</v>
      </c>
      <c r="U325" t="b">
        <f t="shared" si="14"/>
        <v>0</v>
      </c>
    </row>
    <row r="326" spans="1:21" ht="12.75" customHeight="1" x14ac:dyDescent="0.2">
      <c r="A326" s="68">
        <v>316</v>
      </c>
      <c r="B326" s="90" t="s">
        <v>19</v>
      </c>
      <c r="C326" s="69" t="s">
        <v>305</v>
      </c>
      <c r="D326" s="70">
        <v>858.71</v>
      </c>
      <c r="E326" s="71">
        <v>56.94</v>
      </c>
      <c r="F326" s="72"/>
      <c r="G326" s="73">
        <v>316</v>
      </c>
      <c r="H326" s="90" t="s">
        <v>19</v>
      </c>
      <c r="I326" s="74" t="s">
        <v>305</v>
      </c>
      <c r="J326" s="75">
        <v>858.71</v>
      </c>
      <c r="K326" s="76">
        <v>143.80000000000001</v>
      </c>
      <c r="M326" s="93"/>
      <c r="N326" s="94"/>
      <c r="O326" s="94"/>
      <c r="P326" s="94"/>
      <c r="Q326" s="94"/>
      <c r="R326" s="95"/>
      <c r="S326" s="95" t="b">
        <f t="shared" si="12"/>
        <v>0</v>
      </c>
      <c r="T326" s="95" t="b">
        <f t="shared" si="13"/>
        <v>0</v>
      </c>
      <c r="U326" t="b">
        <f t="shared" si="14"/>
        <v>0</v>
      </c>
    </row>
    <row r="327" spans="1:21" ht="12.75" customHeight="1" x14ac:dyDescent="0.2">
      <c r="A327" s="68">
        <v>317</v>
      </c>
      <c r="B327" s="90" t="s">
        <v>19</v>
      </c>
      <c r="C327" s="69" t="s">
        <v>697</v>
      </c>
      <c r="D327" s="70">
        <v>27.507300000000001</v>
      </c>
      <c r="E327" s="71">
        <v>1.82</v>
      </c>
      <c r="F327" s="72"/>
      <c r="G327" s="73">
        <v>317</v>
      </c>
      <c r="H327" s="90" t="s">
        <v>19</v>
      </c>
      <c r="I327" s="74" t="s">
        <v>697</v>
      </c>
      <c r="J327" s="75">
        <v>27.507300000000001</v>
      </c>
      <c r="K327" s="76">
        <v>4.6100000000000003</v>
      </c>
      <c r="M327" s="93"/>
      <c r="N327" s="94"/>
      <c r="O327" s="94"/>
      <c r="P327" s="94"/>
      <c r="Q327" s="94"/>
      <c r="R327" s="95"/>
      <c r="S327" s="95" t="b">
        <f t="shared" si="12"/>
        <v>0</v>
      </c>
      <c r="T327" s="95" t="b">
        <f t="shared" si="13"/>
        <v>0</v>
      </c>
      <c r="U327" t="b">
        <f t="shared" si="14"/>
        <v>0</v>
      </c>
    </row>
    <row r="328" spans="1:21" ht="12.75" customHeight="1" x14ac:dyDescent="0.2">
      <c r="A328" s="68">
        <v>318</v>
      </c>
      <c r="B328" s="90" t="s">
        <v>19</v>
      </c>
      <c r="C328" s="69" t="s">
        <v>306</v>
      </c>
      <c r="D328" s="70">
        <v>181.50909999999999</v>
      </c>
      <c r="E328" s="71">
        <v>12.04</v>
      </c>
      <c r="F328" s="72"/>
      <c r="G328" s="73">
        <v>318</v>
      </c>
      <c r="H328" s="90" t="s">
        <v>19</v>
      </c>
      <c r="I328" s="74" t="s">
        <v>306</v>
      </c>
      <c r="J328" s="75">
        <v>181.50909999999999</v>
      </c>
      <c r="K328" s="76">
        <v>30.4</v>
      </c>
      <c r="M328" s="93"/>
      <c r="N328" s="94"/>
      <c r="O328" s="94"/>
      <c r="P328" s="94"/>
      <c r="Q328" s="94"/>
      <c r="R328" s="95"/>
      <c r="S328" s="95" t="b">
        <f t="shared" si="12"/>
        <v>0</v>
      </c>
      <c r="T328" s="95" t="b">
        <f t="shared" si="13"/>
        <v>0</v>
      </c>
      <c r="U328" t="b">
        <f t="shared" si="14"/>
        <v>0</v>
      </c>
    </row>
    <row r="329" spans="1:21" ht="12.75" customHeight="1" x14ac:dyDescent="0.2">
      <c r="A329" s="68">
        <v>319</v>
      </c>
      <c r="B329" s="90" t="s">
        <v>19</v>
      </c>
      <c r="C329" s="69" t="s">
        <v>307</v>
      </c>
      <c r="D329" s="70">
        <v>338.58539999999999</v>
      </c>
      <c r="E329" s="71">
        <v>22.45</v>
      </c>
      <c r="F329" s="72"/>
      <c r="G329" s="73">
        <v>319</v>
      </c>
      <c r="H329" s="90" t="s">
        <v>19</v>
      </c>
      <c r="I329" s="74" t="s">
        <v>307</v>
      </c>
      <c r="J329" s="75">
        <v>338.58539999999999</v>
      </c>
      <c r="K329" s="76">
        <v>56.7</v>
      </c>
      <c r="M329" s="93"/>
      <c r="N329" s="94"/>
      <c r="O329" s="94"/>
      <c r="P329" s="94"/>
      <c r="Q329" s="94"/>
      <c r="R329" s="95"/>
      <c r="S329" s="95" t="b">
        <f t="shared" si="12"/>
        <v>0</v>
      </c>
      <c r="T329" s="95" t="b">
        <f t="shared" si="13"/>
        <v>0</v>
      </c>
      <c r="U329" t="b">
        <f t="shared" si="14"/>
        <v>0</v>
      </c>
    </row>
    <row r="330" spans="1:21" ht="12.75" customHeight="1" x14ac:dyDescent="0.2">
      <c r="A330" s="68">
        <v>320</v>
      </c>
      <c r="B330" s="90" t="s">
        <v>19</v>
      </c>
      <c r="C330" s="69" t="s">
        <v>308</v>
      </c>
      <c r="D330" s="70">
        <v>175.78630000000001</v>
      </c>
      <c r="E330" s="71">
        <v>11.66</v>
      </c>
      <c r="F330" s="72"/>
      <c r="G330" s="73">
        <v>320</v>
      </c>
      <c r="H330" s="90" t="s">
        <v>19</v>
      </c>
      <c r="I330" s="74" t="s">
        <v>308</v>
      </c>
      <c r="J330" s="75">
        <v>175.78630000000001</v>
      </c>
      <c r="K330" s="76">
        <v>29.44</v>
      </c>
      <c r="M330" s="93"/>
      <c r="N330" s="94"/>
      <c r="O330" s="94"/>
      <c r="P330" s="94"/>
      <c r="Q330" s="94"/>
      <c r="R330" s="95"/>
      <c r="S330" s="95" t="b">
        <f t="shared" si="12"/>
        <v>0</v>
      </c>
      <c r="T330" s="95" t="b">
        <f t="shared" si="13"/>
        <v>0</v>
      </c>
      <c r="U330" t="b">
        <f t="shared" si="14"/>
        <v>0</v>
      </c>
    </row>
    <row r="331" spans="1:21" ht="12.75" customHeight="1" x14ac:dyDescent="0.2">
      <c r="A331" s="68">
        <v>321</v>
      </c>
      <c r="B331" s="90" t="s">
        <v>19</v>
      </c>
      <c r="C331" s="69" t="s">
        <v>309</v>
      </c>
      <c r="D331" s="70">
        <v>1840.6460999999999</v>
      </c>
      <c r="E331" s="71">
        <v>122.05</v>
      </c>
      <c r="F331" s="72"/>
      <c r="G331" s="73">
        <v>321</v>
      </c>
      <c r="H331" s="90" t="s">
        <v>19</v>
      </c>
      <c r="I331" s="74" t="s">
        <v>309</v>
      </c>
      <c r="J331" s="75">
        <v>1840.6460999999999</v>
      </c>
      <c r="K331" s="76">
        <v>308.23</v>
      </c>
      <c r="M331" s="93"/>
      <c r="N331" s="94"/>
      <c r="O331" s="94"/>
      <c r="P331" s="94"/>
      <c r="Q331" s="94"/>
      <c r="R331" s="95"/>
      <c r="S331" s="95" t="b">
        <f t="shared" si="12"/>
        <v>0</v>
      </c>
      <c r="T331" s="95" t="b">
        <f t="shared" si="13"/>
        <v>0</v>
      </c>
      <c r="U331" t="b">
        <f t="shared" si="14"/>
        <v>0</v>
      </c>
    </row>
    <row r="332" spans="1:21" ht="12.75" customHeight="1" x14ac:dyDescent="0.2">
      <c r="A332" s="68">
        <v>322</v>
      </c>
      <c r="B332" s="90" t="s">
        <v>19</v>
      </c>
      <c r="C332" s="69" t="s">
        <v>310</v>
      </c>
      <c r="D332" s="70">
        <v>1348.1481000000001</v>
      </c>
      <c r="E332" s="71">
        <v>89.39</v>
      </c>
      <c r="F332" s="72"/>
      <c r="G332" s="73">
        <v>322</v>
      </c>
      <c r="H332" s="90" t="s">
        <v>19</v>
      </c>
      <c r="I332" s="74" t="s">
        <v>310</v>
      </c>
      <c r="J332" s="75">
        <v>1348.1481000000001</v>
      </c>
      <c r="K332" s="76">
        <v>225.76</v>
      </c>
      <c r="M332" s="93"/>
      <c r="N332" s="94"/>
      <c r="O332" s="94"/>
      <c r="P332" s="94"/>
      <c r="Q332" s="94"/>
      <c r="R332" s="95"/>
      <c r="S332" s="95" t="b">
        <f t="shared" si="12"/>
        <v>0</v>
      </c>
      <c r="T332" s="95" t="b">
        <f t="shared" si="13"/>
        <v>0</v>
      </c>
      <c r="U332" t="b">
        <f t="shared" si="14"/>
        <v>0</v>
      </c>
    </row>
    <row r="333" spans="1:21" ht="12.75" customHeight="1" x14ac:dyDescent="0.2">
      <c r="A333" s="68">
        <v>323</v>
      </c>
      <c r="B333" s="90" t="s">
        <v>19</v>
      </c>
      <c r="C333" s="69" t="s">
        <v>698</v>
      </c>
      <c r="D333" s="70">
        <v>53.103900000000003</v>
      </c>
      <c r="E333" s="71">
        <v>3.52</v>
      </c>
      <c r="F333" s="72"/>
      <c r="G333" s="73">
        <v>323</v>
      </c>
      <c r="H333" s="90" t="s">
        <v>19</v>
      </c>
      <c r="I333" s="74" t="s">
        <v>698</v>
      </c>
      <c r="J333" s="75">
        <v>53.103900000000003</v>
      </c>
      <c r="K333" s="76">
        <v>8.89</v>
      </c>
      <c r="M333" s="93"/>
      <c r="N333" s="94"/>
      <c r="O333" s="94"/>
      <c r="P333" s="94"/>
      <c r="Q333" s="94"/>
      <c r="R333" s="95"/>
      <c r="S333" s="95" t="b">
        <f t="shared" si="12"/>
        <v>0</v>
      </c>
      <c r="T333" s="95" t="b">
        <f t="shared" si="13"/>
        <v>0</v>
      </c>
      <c r="U333" t="b">
        <f t="shared" si="14"/>
        <v>0</v>
      </c>
    </row>
    <row r="334" spans="1:21" ht="12.75" customHeight="1" x14ac:dyDescent="0.2">
      <c r="A334" s="68">
        <v>324</v>
      </c>
      <c r="B334" s="90" t="s">
        <v>19</v>
      </c>
      <c r="C334" s="69" t="s">
        <v>311</v>
      </c>
      <c r="D334" s="70">
        <v>253.35380000000001</v>
      </c>
      <c r="E334" s="71">
        <v>16.8</v>
      </c>
      <c r="F334" s="72"/>
      <c r="G334" s="73">
        <v>324</v>
      </c>
      <c r="H334" s="90" t="s">
        <v>19</v>
      </c>
      <c r="I334" s="74" t="s">
        <v>311</v>
      </c>
      <c r="J334" s="75">
        <v>253.35380000000001</v>
      </c>
      <c r="K334" s="76">
        <v>42.43</v>
      </c>
      <c r="M334" s="93"/>
      <c r="N334" s="94"/>
      <c r="O334" s="94"/>
      <c r="P334" s="94"/>
      <c r="Q334" s="94"/>
      <c r="R334" s="95"/>
      <c r="S334" s="95" t="b">
        <f t="shared" si="12"/>
        <v>0</v>
      </c>
      <c r="T334" s="95" t="b">
        <f t="shared" si="13"/>
        <v>0</v>
      </c>
      <c r="U334" t="b">
        <f t="shared" si="14"/>
        <v>0</v>
      </c>
    </row>
    <row r="335" spans="1:21" ht="12.75" customHeight="1" x14ac:dyDescent="0.2">
      <c r="A335" s="68">
        <v>325</v>
      </c>
      <c r="B335" s="90" t="s">
        <v>19</v>
      </c>
      <c r="C335" s="69" t="s">
        <v>312</v>
      </c>
      <c r="D335" s="70">
        <v>233.64680000000001</v>
      </c>
      <c r="E335" s="71">
        <v>15.49</v>
      </c>
      <c r="F335" s="72"/>
      <c r="G335" s="73">
        <v>325</v>
      </c>
      <c r="H335" s="90" t="s">
        <v>19</v>
      </c>
      <c r="I335" s="74" t="s">
        <v>312</v>
      </c>
      <c r="J335" s="75">
        <v>233.64680000000001</v>
      </c>
      <c r="K335" s="76">
        <v>39.130000000000003</v>
      </c>
      <c r="M335" s="93"/>
      <c r="N335" s="94"/>
      <c r="O335" s="94"/>
      <c r="P335" s="94"/>
      <c r="Q335" s="94"/>
      <c r="R335" s="95"/>
      <c r="S335" s="95" t="b">
        <f t="shared" si="12"/>
        <v>0</v>
      </c>
      <c r="T335" s="95" t="b">
        <f t="shared" si="13"/>
        <v>0</v>
      </c>
      <c r="U335" t="b">
        <f t="shared" si="14"/>
        <v>0</v>
      </c>
    </row>
    <row r="336" spans="1:21" ht="12.75" customHeight="1" x14ac:dyDescent="0.2">
      <c r="A336" s="68">
        <v>326</v>
      </c>
      <c r="B336" s="90" t="s">
        <v>19</v>
      </c>
      <c r="C336" s="69" t="s">
        <v>313</v>
      </c>
      <c r="D336" s="70">
        <v>80.035399999999996</v>
      </c>
      <c r="E336" s="71">
        <v>5.31</v>
      </c>
      <c r="F336" s="72"/>
      <c r="G336" s="73">
        <v>326</v>
      </c>
      <c r="H336" s="90" t="s">
        <v>19</v>
      </c>
      <c r="I336" s="74" t="s">
        <v>313</v>
      </c>
      <c r="J336" s="75">
        <v>80.035399999999996</v>
      </c>
      <c r="K336" s="76">
        <v>13.4</v>
      </c>
      <c r="M336" s="93"/>
      <c r="N336" s="94"/>
      <c r="O336" s="94"/>
      <c r="P336" s="94"/>
      <c r="Q336" s="94"/>
      <c r="R336" s="95"/>
      <c r="S336" s="95" t="b">
        <f t="shared" ref="S336:S399" si="15">M336=J336</f>
        <v>0</v>
      </c>
      <c r="T336" s="95" t="b">
        <f t="shared" ref="T336:T399" si="16">N336=K336</f>
        <v>0</v>
      </c>
      <c r="U336" t="b">
        <f t="shared" ref="U336:U399" si="17">+O336=E336</f>
        <v>0</v>
      </c>
    </row>
    <row r="337" spans="1:21" ht="12.75" customHeight="1" x14ac:dyDescent="0.2">
      <c r="A337" s="68">
        <v>327</v>
      </c>
      <c r="B337" s="90" t="s">
        <v>19</v>
      </c>
      <c r="C337" s="69" t="s">
        <v>314</v>
      </c>
      <c r="D337" s="70">
        <v>156.27789999999999</v>
      </c>
      <c r="E337" s="71">
        <v>10.36</v>
      </c>
      <c r="F337" s="72"/>
      <c r="G337" s="73">
        <v>327</v>
      </c>
      <c r="H337" s="90" t="s">
        <v>19</v>
      </c>
      <c r="I337" s="74" t="s">
        <v>314</v>
      </c>
      <c r="J337" s="75">
        <v>156.27789999999999</v>
      </c>
      <c r="K337" s="76">
        <v>26.17</v>
      </c>
      <c r="M337" s="93"/>
      <c r="N337" s="94"/>
      <c r="O337" s="94"/>
      <c r="P337" s="94"/>
      <c r="Q337" s="94"/>
      <c r="R337" s="95"/>
      <c r="S337" s="95" t="b">
        <f t="shared" si="15"/>
        <v>0</v>
      </c>
      <c r="T337" s="95" t="b">
        <f t="shared" si="16"/>
        <v>0</v>
      </c>
      <c r="U337" t="b">
        <f t="shared" si="17"/>
        <v>0</v>
      </c>
    </row>
    <row r="338" spans="1:21" ht="12.75" customHeight="1" x14ac:dyDescent="0.2">
      <c r="A338" s="68">
        <v>328</v>
      </c>
      <c r="B338" s="90" t="s">
        <v>19</v>
      </c>
      <c r="C338" s="69" t="s">
        <v>315</v>
      </c>
      <c r="D338" s="70">
        <v>181.72730000000001</v>
      </c>
      <c r="E338" s="71">
        <v>12.05</v>
      </c>
      <c r="F338" s="72"/>
      <c r="G338" s="73">
        <v>328</v>
      </c>
      <c r="H338" s="90" t="s">
        <v>19</v>
      </c>
      <c r="I338" s="74" t="s">
        <v>315</v>
      </c>
      <c r="J338" s="75">
        <v>181.72730000000001</v>
      </c>
      <c r="K338" s="76">
        <v>30.43</v>
      </c>
      <c r="M338" s="93"/>
      <c r="N338" s="94"/>
      <c r="O338" s="94"/>
      <c r="P338" s="94"/>
      <c r="Q338" s="94"/>
      <c r="R338" s="95"/>
      <c r="S338" s="95" t="b">
        <f t="shared" si="15"/>
        <v>0</v>
      </c>
      <c r="T338" s="95" t="b">
        <f t="shared" si="16"/>
        <v>0</v>
      </c>
      <c r="U338" t="b">
        <f t="shared" si="17"/>
        <v>0</v>
      </c>
    </row>
    <row r="339" spans="1:21" ht="12.75" customHeight="1" x14ac:dyDescent="0.2">
      <c r="A339" s="68">
        <v>329</v>
      </c>
      <c r="B339" s="90" t="s">
        <v>19</v>
      </c>
      <c r="C339" s="69" t="s">
        <v>316</v>
      </c>
      <c r="D339" s="70">
        <v>65.8399</v>
      </c>
      <c r="E339" s="71">
        <v>4.37</v>
      </c>
      <c r="F339" s="72"/>
      <c r="G339" s="73">
        <v>329</v>
      </c>
      <c r="H339" s="90" t="s">
        <v>19</v>
      </c>
      <c r="I339" s="74" t="s">
        <v>316</v>
      </c>
      <c r="J339" s="75">
        <v>65.8399</v>
      </c>
      <c r="K339" s="76">
        <v>11.03</v>
      </c>
      <c r="M339" s="93"/>
      <c r="N339" s="94"/>
      <c r="O339" s="94"/>
      <c r="P339" s="94"/>
      <c r="Q339" s="94"/>
      <c r="R339" s="95"/>
      <c r="S339" s="95" t="b">
        <f t="shared" si="15"/>
        <v>0</v>
      </c>
      <c r="T339" s="95" t="b">
        <f t="shared" si="16"/>
        <v>0</v>
      </c>
      <c r="U339" t="b">
        <f t="shared" si="17"/>
        <v>0</v>
      </c>
    </row>
    <row r="340" spans="1:21" ht="12.75" customHeight="1" x14ac:dyDescent="0.2">
      <c r="A340" s="68">
        <v>330</v>
      </c>
      <c r="B340" s="90" t="s">
        <v>19</v>
      </c>
      <c r="C340" s="69" t="s">
        <v>317</v>
      </c>
      <c r="D340" s="70">
        <v>59.633499999999998</v>
      </c>
      <c r="E340" s="71">
        <v>3.95</v>
      </c>
      <c r="F340" s="72"/>
      <c r="G340" s="73">
        <v>330</v>
      </c>
      <c r="H340" s="90" t="s">
        <v>19</v>
      </c>
      <c r="I340" s="74" t="s">
        <v>317</v>
      </c>
      <c r="J340" s="75">
        <v>59.633499999999998</v>
      </c>
      <c r="K340" s="76">
        <v>9.99</v>
      </c>
      <c r="M340" s="93"/>
      <c r="N340" s="94"/>
      <c r="O340" s="94"/>
      <c r="P340" s="94"/>
      <c r="Q340" s="94"/>
      <c r="R340" s="95"/>
      <c r="S340" s="95" t="b">
        <f t="shared" si="15"/>
        <v>0</v>
      </c>
      <c r="T340" s="95" t="b">
        <f t="shared" si="16"/>
        <v>0</v>
      </c>
      <c r="U340" t="b">
        <f t="shared" si="17"/>
        <v>0</v>
      </c>
    </row>
    <row r="341" spans="1:21" ht="12.75" customHeight="1" x14ac:dyDescent="0.2">
      <c r="A341" s="68">
        <v>331</v>
      </c>
      <c r="B341" s="90" t="s">
        <v>19</v>
      </c>
      <c r="C341" s="69" t="s">
        <v>318</v>
      </c>
      <c r="D341" s="70">
        <v>127.2753</v>
      </c>
      <c r="E341" s="71">
        <v>8.44</v>
      </c>
      <c r="F341" s="72"/>
      <c r="G341" s="73">
        <v>331</v>
      </c>
      <c r="H341" s="90" t="s">
        <v>19</v>
      </c>
      <c r="I341" s="74" t="s">
        <v>318</v>
      </c>
      <c r="J341" s="75">
        <v>127.2753</v>
      </c>
      <c r="K341" s="76">
        <v>21.31</v>
      </c>
      <c r="M341" s="93"/>
      <c r="N341" s="94"/>
      <c r="O341" s="94"/>
      <c r="P341" s="94"/>
      <c r="Q341" s="94"/>
      <c r="R341" s="95"/>
      <c r="S341" s="95" t="b">
        <f t="shared" si="15"/>
        <v>0</v>
      </c>
      <c r="T341" s="95" t="b">
        <f t="shared" si="16"/>
        <v>0</v>
      </c>
      <c r="U341" t="b">
        <f t="shared" si="17"/>
        <v>0</v>
      </c>
    </row>
    <row r="342" spans="1:21" ht="12.75" customHeight="1" x14ac:dyDescent="0.2">
      <c r="A342" s="68">
        <v>332</v>
      </c>
      <c r="B342" s="90" t="s">
        <v>19</v>
      </c>
      <c r="C342" s="69" t="s">
        <v>319</v>
      </c>
      <c r="D342" s="70">
        <v>567.55610000000001</v>
      </c>
      <c r="E342" s="71">
        <v>37.630000000000003</v>
      </c>
      <c r="F342" s="72"/>
      <c r="G342" s="73">
        <v>332</v>
      </c>
      <c r="H342" s="90" t="s">
        <v>19</v>
      </c>
      <c r="I342" s="74" t="s">
        <v>319</v>
      </c>
      <c r="J342" s="75">
        <v>567.55610000000001</v>
      </c>
      <c r="K342" s="76">
        <v>95.04</v>
      </c>
      <c r="M342" s="93"/>
      <c r="N342" s="94"/>
      <c r="O342" s="94"/>
      <c r="P342" s="94"/>
      <c r="Q342" s="94"/>
      <c r="R342" s="95"/>
      <c r="S342" s="95" t="b">
        <f t="shared" si="15"/>
        <v>0</v>
      </c>
      <c r="T342" s="95" t="b">
        <f t="shared" si="16"/>
        <v>0</v>
      </c>
      <c r="U342" t="b">
        <f t="shared" si="17"/>
        <v>0</v>
      </c>
    </row>
    <row r="343" spans="1:21" ht="12.75" customHeight="1" x14ac:dyDescent="0.2">
      <c r="A343" s="68">
        <v>333</v>
      </c>
      <c r="B343" s="90" t="s">
        <v>19</v>
      </c>
      <c r="C343" s="69" t="s">
        <v>320</v>
      </c>
      <c r="D343" s="70">
        <v>182.68960000000001</v>
      </c>
      <c r="E343" s="71">
        <v>12.11</v>
      </c>
      <c r="F343" s="72"/>
      <c r="G343" s="73">
        <v>333</v>
      </c>
      <c r="H343" s="90" t="s">
        <v>19</v>
      </c>
      <c r="I343" s="74" t="s">
        <v>320</v>
      </c>
      <c r="J343" s="75">
        <v>182.68960000000001</v>
      </c>
      <c r="K343" s="76">
        <v>30.59</v>
      </c>
      <c r="M343" s="93"/>
      <c r="N343" s="94"/>
      <c r="O343" s="94"/>
      <c r="P343" s="94"/>
      <c r="Q343" s="94"/>
      <c r="R343" s="95"/>
      <c r="S343" s="95" t="b">
        <f t="shared" si="15"/>
        <v>0</v>
      </c>
      <c r="T343" s="95" t="b">
        <f t="shared" si="16"/>
        <v>0</v>
      </c>
      <c r="U343" t="b">
        <f t="shared" si="17"/>
        <v>0</v>
      </c>
    </row>
    <row r="344" spans="1:21" ht="12.75" customHeight="1" x14ac:dyDescent="0.2">
      <c r="A344" s="68">
        <v>334</v>
      </c>
      <c r="B344" s="90" t="s">
        <v>19</v>
      </c>
      <c r="C344" s="69" t="s">
        <v>321</v>
      </c>
      <c r="D344" s="70">
        <v>260.12529999999998</v>
      </c>
      <c r="E344" s="71">
        <v>17.25</v>
      </c>
      <c r="F344" s="72"/>
      <c r="G344" s="73">
        <v>334</v>
      </c>
      <c r="H344" s="90" t="s">
        <v>19</v>
      </c>
      <c r="I344" s="74" t="s">
        <v>321</v>
      </c>
      <c r="J344" s="75">
        <v>260.12529999999998</v>
      </c>
      <c r="K344" s="76">
        <v>43.56</v>
      </c>
      <c r="M344" s="93"/>
      <c r="N344" s="94"/>
      <c r="O344" s="94"/>
      <c r="P344" s="94"/>
      <c r="Q344" s="94"/>
      <c r="R344" s="95"/>
      <c r="S344" s="95" t="b">
        <f t="shared" si="15"/>
        <v>0</v>
      </c>
      <c r="T344" s="95" t="b">
        <f t="shared" si="16"/>
        <v>0</v>
      </c>
      <c r="U344" t="b">
        <f t="shared" si="17"/>
        <v>0</v>
      </c>
    </row>
    <row r="345" spans="1:21" ht="12.75" customHeight="1" x14ac:dyDescent="0.2">
      <c r="A345" s="68">
        <v>335</v>
      </c>
      <c r="B345" s="90" t="s">
        <v>19</v>
      </c>
      <c r="C345" s="69" t="s">
        <v>322</v>
      </c>
      <c r="D345" s="70">
        <v>467.09109999999998</v>
      </c>
      <c r="E345" s="71">
        <v>30.97</v>
      </c>
      <c r="F345" s="72"/>
      <c r="G345" s="73">
        <v>335</v>
      </c>
      <c r="H345" s="90" t="s">
        <v>19</v>
      </c>
      <c r="I345" s="74" t="s">
        <v>322</v>
      </c>
      <c r="J345" s="75">
        <v>467.09109999999998</v>
      </c>
      <c r="K345" s="76">
        <v>78.22</v>
      </c>
      <c r="M345" s="93"/>
      <c r="N345" s="94"/>
      <c r="O345" s="94"/>
      <c r="P345" s="94"/>
      <c r="Q345" s="94"/>
      <c r="R345" s="95"/>
      <c r="S345" s="95" t="b">
        <f t="shared" si="15"/>
        <v>0</v>
      </c>
      <c r="T345" s="95" t="b">
        <f t="shared" si="16"/>
        <v>0</v>
      </c>
      <c r="U345" t="b">
        <f t="shared" si="17"/>
        <v>0</v>
      </c>
    </row>
    <row r="346" spans="1:21" ht="12.75" customHeight="1" x14ac:dyDescent="0.2">
      <c r="A346" s="68">
        <v>336</v>
      </c>
      <c r="B346" s="90" t="s">
        <v>19</v>
      </c>
      <c r="C346" s="69" t="s">
        <v>323</v>
      </c>
      <c r="D346" s="70">
        <v>182.12289999999999</v>
      </c>
      <c r="E346" s="71">
        <v>12.08</v>
      </c>
      <c r="F346" s="72"/>
      <c r="G346" s="73">
        <v>336</v>
      </c>
      <c r="H346" s="90" t="s">
        <v>19</v>
      </c>
      <c r="I346" s="74" t="s">
        <v>323</v>
      </c>
      <c r="J346" s="75">
        <v>182.12289999999999</v>
      </c>
      <c r="K346" s="76">
        <v>30.5</v>
      </c>
      <c r="M346" s="93"/>
      <c r="N346" s="94"/>
      <c r="O346" s="94"/>
      <c r="P346" s="94"/>
      <c r="Q346" s="94"/>
      <c r="R346" s="95"/>
      <c r="S346" s="95" t="b">
        <f t="shared" si="15"/>
        <v>0</v>
      </c>
      <c r="T346" s="95" t="b">
        <f t="shared" si="16"/>
        <v>0</v>
      </c>
      <c r="U346" t="b">
        <f t="shared" si="17"/>
        <v>0</v>
      </c>
    </row>
    <row r="347" spans="1:21" ht="12.75" customHeight="1" x14ac:dyDescent="0.2">
      <c r="A347" s="68">
        <v>337</v>
      </c>
      <c r="B347" s="90" t="s">
        <v>19</v>
      </c>
      <c r="C347" s="69" t="s">
        <v>324</v>
      </c>
      <c r="D347" s="70">
        <v>107.1044</v>
      </c>
      <c r="E347" s="71">
        <v>7.1</v>
      </c>
      <c r="F347" s="72"/>
      <c r="G347" s="73">
        <v>337</v>
      </c>
      <c r="H347" s="90" t="s">
        <v>19</v>
      </c>
      <c r="I347" s="74" t="s">
        <v>324</v>
      </c>
      <c r="J347" s="75">
        <v>107.1044</v>
      </c>
      <c r="K347" s="76">
        <v>17.940000000000001</v>
      </c>
      <c r="M347" s="93"/>
      <c r="N347" s="94"/>
      <c r="O347" s="94"/>
      <c r="P347" s="94"/>
      <c r="Q347" s="94"/>
      <c r="R347" s="95"/>
      <c r="S347" s="95" t="b">
        <f t="shared" si="15"/>
        <v>0</v>
      </c>
      <c r="T347" s="95" t="b">
        <f t="shared" si="16"/>
        <v>0</v>
      </c>
      <c r="U347" t="b">
        <f t="shared" si="17"/>
        <v>0</v>
      </c>
    </row>
    <row r="348" spans="1:21" ht="12.75" customHeight="1" x14ac:dyDescent="0.2">
      <c r="A348" s="68">
        <v>338</v>
      </c>
      <c r="B348" s="90" t="s">
        <v>19</v>
      </c>
      <c r="C348" s="69" t="s">
        <v>325</v>
      </c>
      <c r="D348" s="70">
        <v>174.68639999999999</v>
      </c>
      <c r="E348" s="71">
        <v>11.58</v>
      </c>
      <c r="F348" s="72"/>
      <c r="G348" s="73">
        <v>338</v>
      </c>
      <c r="H348" s="90" t="s">
        <v>19</v>
      </c>
      <c r="I348" s="74" t="s">
        <v>325</v>
      </c>
      <c r="J348" s="75">
        <v>174.68639999999999</v>
      </c>
      <c r="K348" s="76">
        <v>29.25</v>
      </c>
      <c r="M348" s="93"/>
      <c r="N348" s="94"/>
      <c r="O348" s="94"/>
      <c r="P348" s="94"/>
      <c r="Q348" s="94"/>
      <c r="R348" s="95"/>
      <c r="S348" s="95" t="b">
        <f t="shared" si="15"/>
        <v>0</v>
      </c>
      <c r="T348" s="95" t="b">
        <f t="shared" si="16"/>
        <v>0</v>
      </c>
      <c r="U348" t="b">
        <f t="shared" si="17"/>
        <v>0</v>
      </c>
    </row>
    <row r="349" spans="1:21" ht="12.75" customHeight="1" x14ac:dyDescent="0.2">
      <c r="A349" s="68">
        <v>339</v>
      </c>
      <c r="B349" s="90" t="s">
        <v>19</v>
      </c>
      <c r="C349" s="69" t="s">
        <v>326</v>
      </c>
      <c r="D349" s="70">
        <v>298.21039999999999</v>
      </c>
      <c r="E349" s="71">
        <v>19.77</v>
      </c>
      <c r="F349" s="72"/>
      <c r="G349" s="73">
        <v>339</v>
      </c>
      <c r="H349" s="90" t="s">
        <v>19</v>
      </c>
      <c r="I349" s="74" t="s">
        <v>326</v>
      </c>
      <c r="J349" s="75">
        <v>298.21039999999999</v>
      </c>
      <c r="K349" s="76">
        <v>49.94</v>
      </c>
      <c r="M349" s="93"/>
      <c r="N349" s="94"/>
      <c r="O349" s="94"/>
      <c r="P349" s="94"/>
      <c r="Q349" s="94"/>
      <c r="R349" s="95"/>
      <c r="S349" s="95" t="b">
        <f t="shared" si="15"/>
        <v>0</v>
      </c>
      <c r="T349" s="95" t="b">
        <f t="shared" si="16"/>
        <v>0</v>
      </c>
      <c r="U349" t="b">
        <f t="shared" si="17"/>
        <v>0</v>
      </c>
    </row>
    <row r="350" spans="1:21" ht="12.75" customHeight="1" x14ac:dyDescent="0.2">
      <c r="A350" s="68">
        <v>340</v>
      </c>
      <c r="B350" s="90" t="s">
        <v>19</v>
      </c>
      <c r="C350" s="69" t="s">
        <v>327</v>
      </c>
      <c r="D350" s="70">
        <v>72.121099999999998</v>
      </c>
      <c r="E350" s="71">
        <v>4.78</v>
      </c>
      <c r="F350" s="72"/>
      <c r="G350" s="73">
        <v>340</v>
      </c>
      <c r="H350" s="90" t="s">
        <v>19</v>
      </c>
      <c r="I350" s="74" t="s">
        <v>327</v>
      </c>
      <c r="J350" s="75">
        <v>72.121099999999998</v>
      </c>
      <c r="K350" s="76">
        <v>12.08</v>
      </c>
      <c r="M350" s="93"/>
      <c r="N350" s="94"/>
      <c r="O350" s="94"/>
      <c r="P350" s="94"/>
      <c r="Q350" s="94"/>
      <c r="R350" s="95"/>
      <c r="S350" s="95" t="b">
        <f t="shared" si="15"/>
        <v>0</v>
      </c>
      <c r="T350" s="95" t="b">
        <f t="shared" si="16"/>
        <v>0</v>
      </c>
      <c r="U350" t="b">
        <f t="shared" si="17"/>
        <v>0</v>
      </c>
    </row>
    <row r="351" spans="1:21" ht="12.75" customHeight="1" x14ac:dyDescent="0.2">
      <c r="A351" s="68">
        <v>341</v>
      </c>
      <c r="B351" s="90" t="s">
        <v>19</v>
      </c>
      <c r="C351" s="69" t="s">
        <v>328</v>
      </c>
      <c r="D351" s="70">
        <v>53.360999999999997</v>
      </c>
      <c r="E351" s="71">
        <v>3.54</v>
      </c>
      <c r="F351" s="72"/>
      <c r="G351" s="73">
        <v>341</v>
      </c>
      <c r="H351" s="90" t="s">
        <v>19</v>
      </c>
      <c r="I351" s="74" t="s">
        <v>328</v>
      </c>
      <c r="J351" s="75">
        <v>53.360999999999997</v>
      </c>
      <c r="K351" s="76">
        <v>8.94</v>
      </c>
      <c r="M351" s="93"/>
      <c r="N351" s="94"/>
      <c r="O351" s="94"/>
      <c r="P351" s="94"/>
      <c r="Q351" s="94"/>
      <c r="R351" s="95"/>
      <c r="S351" s="95" t="b">
        <f t="shared" si="15"/>
        <v>0</v>
      </c>
      <c r="T351" s="95" t="b">
        <f t="shared" si="16"/>
        <v>0</v>
      </c>
      <c r="U351" t="b">
        <f t="shared" si="17"/>
        <v>0</v>
      </c>
    </row>
    <row r="352" spans="1:21" ht="12.75" customHeight="1" x14ac:dyDescent="0.2">
      <c r="A352" s="68">
        <v>342</v>
      </c>
      <c r="B352" s="90" t="s">
        <v>19</v>
      </c>
      <c r="C352" s="69" t="s">
        <v>329</v>
      </c>
      <c r="D352" s="70">
        <v>686.54110000000003</v>
      </c>
      <c r="E352" s="71">
        <v>45.52</v>
      </c>
      <c r="F352" s="72"/>
      <c r="G352" s="73">
        <v>342</v>
      </c>
      <c r="H352" s="90" t="s">
        <v>19</v>
      </c>
      <c r="I352" s="74" t="s">
        <v>329</v>
      </c>
      <c r="J352" s="75">
        <v>686.54110000000003</v>
      </c>
      <c r="K352" s="76">
        <v>114.97</v>
      </c>
      <c r="M352" s="93"/>
      <c r="N352" s="94"/>
      <c r="O352" s="94"/>
      <c r="P352" s="94"/>
      <c r="Q352" s="94"/>
      <c r="R352" s="95"/>
      <c r="S352" s="95" t="b">
        <f t="shared" si="15"/>
        <v>0</v>
      </c>
      <c r="T352" s="95" t="b">
        <f t="shared" si="16"/>
        <v>0</v>
      </c>
      <c r="U352" t="b">
        <f t="shared" si="17"/>
        <v>0</v>
      </c>
    </row>
    <row r="353" spans="1:21" ht="12.75" customHeight="1" x14ac:dyDescent="0.2">
      <c r="A353" s="68">
        <v>343</v>
      </c>
      <c r="B353" s="90" t="s">
        <v>19</v>
      </c>
      <c r="C353" s="69" t="s">
        <v>330</v>
      </c>
      <c r="D353" s="70">
        <v>224.9717</v>
      </c>
      <c r="E353" s="71">
        <v>14.92</v>
      </c>
      <c r="F353" s="72"/>
      <c r="G353" s="73">
        <v>343</v>
      </c>
      <c r="H353" s="90" t="s">
        <v>19</v>
      </c>
      <c r="I353" s="74" t="s">
        <v>330</v>
      </c>
      <c r="J353" s="75">
        <v>224.9717</v>
      </c>
      <c r="K353" s="76">
        <v>37.67</v>
      </c>
      <c r="M353" s="93"/>
      <c r="N353" s="94"/>
      <c r="O353" s="94"/>
      <c r="P353" s="94"/>
      <c r="Q353" s="94"/>
      <c r="R353" s="95"/>
      <c r="S353" s="95" t="b">
        <f t="shared" si="15"/>
        <v>0</v>
      </c>
      <c r="T353" s="95" t="b">
        <f t="shared" si="16"/>
        <v>0</v>
      </c>
      <c r="U353" t="b">
        <f t="shared" si="17"/>
        <v>0</v>
      </c>
    </row>
    <row r="354" spans="1:21" ht="12.75" customHeight="1" x14ac:dyDescent="0.2">
      <c r="A354" s="68">
        <v>344</v>
      </c>
      <c r="B354" s="90" t="s">
        <v>19</v>
      </c>
      <c r="C354" s="69" t="s">
        <v>331</v>
      </c>
      <c r="D354" s="70">
        <v>62.738799999999998</v>
      </c>
      <c r="E354" s="71">
        <v>4.16</v>
      </c>
      <c r="F354" s="72"/>
      <c r="G354" s="73">
        <v>344</v>
      </c>
      <c r="H354" s="90" t="s">
        <v>19</v>
      </c>
      <c r="I354" s="74" t="s">
        <v>331</v>
      </c>
      <c r="J354" s="75">
        <v>62.738799999999998</v>
      </c>
      <c r="K354" s="76">
        <v>10.51</v>
      </c>
      <c r="M354" s="93"/>
      <c r="N354" s="94"/>
      <c r="O354" s="94"/>
      <c r="P354" s="94"/>
      <c r="Q354" s="94"/>
      <c r="R354" s="95"/>
      <c r="S354" s="95" t="b">
        <f t="shared" si="15"/>
        <v>0</v>
      </c>
      <c r="T354" s="95" t="b">
        <f t="shared" si="16"/>
        <v>0</v>
      </c>
      <c r="U354" t="b">
        <f t="shared" si="17"/>
        <v>0</v>
      </c>
    </row>
    <row r="355" spans="1:21" ht="12.75" customHeight="1" x14ac:dyDescent="0.2">
      <c r="A355" s="68">
        <v>345</v>
      </c>
      <c r="B355" s="90" t="s">
        <v>19</v>
      </c>
      <c r="C355" s="69" t="s">
        <v>332</v>
      </c>
      <c r="D355" s="70">
        <v>38.2378</v>
      </c>
      <c r="E355" s="71">
        <v>2.54</v>
      </c>
      <c r="F355" s="72"/>
      <c r="G355" s="73">
        <v>345</v>
      </c>
      <c r="H355" s="90" t="s">
        <v>19</v>
      </c>
      <c r="I355" s="74" t="s">
        <v>332</v>
      </c>
      <c r="J355" s="75">
        <v>38.2378</v>
      </c>
      <c r="K355" s="76">
        <v>6.4</v>
      </c>
      <c r="M355" s="93"/>
      <c r="N355" s="94"/>
      <c r="O355" s="94"/>
      <c r="P355" s="94"/>
      <c r="Q355" s="94"/>
      <c r="R355" s="95"/>
      <c r="S355" s="95" t="b">
        <f t="shared" si="15"/>
        <v>0</v>
      </c>
      <c r="T355" s="95" t="b">
        <f t="shared" si="16"/>
        <v>0</v>
      </c>
      <c r="U355" t="b">
        <f t="shared" si="17"/>
        <v>0</v>
      </c>
    </row>
    <row r="356" spans="1:21" ht="12.75" customHeight="1" x14ac:dyDescent="0.2">
      <c r="A356" s="68">
        <v>346</v>
      </c>
      <c r="B356" s="90" t="s">
        <v>19</v>
      </c>
      <c r="C356" s="69" t="s">
        <v>333</v>
      </c>
      <c r="D356" s="70">
        <v>44.478299999999997</v>
      </c>
      <c r="E356" s="71">
        <v>2.95</v>
      </c>
      <c r="F356" s="72"/>
      <c r="G356" s="73">
        <v>346</v>
      </c>
      <c r="H356" s="90" t="s">
        <v>19</v>
      </c>
      <c r="I356" s="74" t="s">
        <v>333</v>
      </c>
      <c r="J356" s="75">
        <v>44.478299999999997</v>
      </c>
      <c r="K356" s="76">
        <v>7.45</v>
      </c>
      <c r="M356" s="93"/>
      <c r="N356" s="94"/>
      <c r="O356" s="94"/>
      <c r="P356" s="94"/>
      <c r="Q356" s="94"/>
      <c r="R356" s="95"/>
      <c r="S356" s="95" t="b">
        <f t="shared" si="15"/>
        <v>0</v>
      </c>
      <c r="T356" s="95" t="b">
        <f t="shared" si="16"/>
        <v>0</v>
      </c>
      <c r="U356" t="b">
        <f t="shared" si="17"/>
        <v>0</v>
      </c>
    </row>
    <row r="357" spans="1:21" ht="12.75" customHeight="1" x14ac:dyDescent="0.2">
      <c r="A357" s="68">
        <v>347</v>
      </c>
      <c r="B357" s="90" t="s">
        <v>19</v>
      </c>
      <c r="C357" s="69" t="s">
        <v>334</v>
      </c>
      <c r="D357" s="70">
        <v>48.613999999999997</v>
      </c>
      <c r="E357" s="71">
        <v>3.22</v>
      </c>
      <c r="F357" s="72"/>
      <c r="G357" s="73">
        <v>347</v>
      </c>
      <c r="H357" s="90" t="s">
        <v>19</v>
      </c>
      <c r="I357" s="74" t="s">
        <v>334</v>
      </c>
      <c r="J357" s="75">
        <v>48.613999999999997</v>
      </c>
      <c r="K357" s="76">
        <v>8.14</v>
      </c>
      <c r="M357" s="93"/>
      <c r="N357" s="94"/>
      <c r="O357" s="94"/>
      <c r="P357" s="94"/>
      <c r="Q357" s="94"/>
      <c r="R357" s="95"/>
      <c r="S357" s="95" t="b">
        <f t="shared" si="15"/>
        <v>0</v>
      </c>
      <c r="T357" s="95" t="b">
        <f t="shared" si="16"/>
        <v>0</v>
      </c>
      <c r="U357" t="b">
        <f t="shared" si="17"/>
        <v>0</v>
      </c>
    </row>
    <row r="358" spans="1:21" ht="12.75" customHeight="1" x14ac:dyDescent="0.2">
      <c r="A358" s="68">
        <v>348</v>
      </c>
      <c r="B358" s="90" t="s">
        <v>19</v>
      </c>
      <c r="C358" s="69" t="s">
        <v>335</v>
      </c>
      <c r="D358" s="70">
        <v>36.213500000000003</v>
      </c>
      <c r="E358" s="71">
        <v>2.4</v>
      </c>
      <c r="F358" s="72"/>
      <c r="G358" s="73">
        <v>348</v>
      </c>
      <c r="H358" s="90" t="s">
        <v>19</v>
      </c>
      <c r="I358" s="74" t="s">
        <v>335</v>
      </c>
      <c r="J358" s="75">
        <v>36.213500000000003</v>
      </c>
      <c r="K358" s="76">
        <v>6.06</v>
      </c>
      <c r="M358" s="93"/>
      <c r="N358" s="94"/>
      <c r="O358" s="94"/>
      <c r="P358" s="94"/>
      <c r="Q358" s="94"/>
      <c r="R358" s="95"/>
      <c r="S358" s="95" t="b">
        <f t="shared" si="15"/>
        <v>0</v>
      </c>
      <c r="T358" s="95" t="b">
        <f t="shared" si="16"/>
        <v>0</v>
      </c>
      <c r="U358" t="b">
        <f t="shared" si="17"/>
        <v>0</v>
      </c>
    </row>
    <row r="359" spans="1:21" ht="12.75" customHeight="1" x14ac:dyDescent="0.2">
      <c r="A359" s="68">
        <v>349</v>
      </c>
      <c r="B359" s="90" t="s">
        <v>19</v>
      </c>
      <c r="C359" s="69" t="s">
        <v>336</v>
      </c>
      <c r="D359" s="70">
        <v>31.9725</v>
      </c>
      <c r="E359" s="71">
        <v>2.12</v>
      </c>
      <c r="F359" s="72"/>
      <c r="G359" s="73">
        <v>349</v>
      </c>
      <c r="H359" s="90" t="s">
        <v>19</v>
      </c>
      <c r="I359" s="74" t="s">
        <v>336</v>
      </c>
      <c r="J359" s="75">
        <v>31.9725</v>
      </c>
      <c r="K359" s="76">
        <v>5.35</v>
      </c>
      <c r="M359" s="93"/>
      <c r="N359" s="94"/>
      <c r="O359" s="94"/>
      <c r="P359" s="94"/>
      <c r="Q359" s="94"/>
      <c r="R359" s="95"/>
      <c r="S359" s="95" t="b">
        <f t="shared" si="15"/>
        <v>0</v>
      </c>
      <c r="T359" s="95" t="b">
        <f t="shared" si="16"/>
        <v>0</v>
      </c>
      <c r="U359" t="b">
        <f t="shared" si="17"/>
        <v>0</v>
      </c>
    </row>
    <row r="360" spans="1:21" ht="12.75" customHeight="1" x14ac:dyDescent="0.2">
      <c r="A360" s="68">
        <v>350</v>
      </c>
      <c r="B360" s="90" t="s">
        <v>19</v>
      </c>
      <c r="C360" s="69" t="s">
        <v>337</v>
      </c>
      <c r="D360" s="70">
        <v>5.2553000000000001</v>
      </c>
      <c r="E360" s="71">
        <v>0.35</v>
      </c>
      <c r="F360" s="72"/>
      <c r="G360" s="73">
        <v>350</v>
      </c>
      <c r="H360" s="90" t="s">
        <v>19</v>
      </c>
      <c r="I360" s="74" t="s">
        <v>337</v>
      </c>
      <c r="J360" s="75">
        <v>5.2553000000000001</v>
      </c>
      <c r="K360" s="76">
        <v>0.88</v>
      </c>
      <c r="M360" s="93"/>
      <c r="N360" s="94"/>
      <c r="O360" s="94"/>
      <c r="P360" s="94"/>
      <c r="Q360" s="94"/>
      <c r="R360" s="95"/>
      <c r="S360" s="95" t="b">
        <f t="shared" si="15"/>
        <v>0</v>
      </c>
      <c r="T360" s="95" t="b">
        <f t="shared" si="16"/>
        <v>0</v>
      </c>
      <c r="U360" t="b">
        <f t="shared" si="17"/>
        <v>0</v>
      </c>
    </row>
    <row r="361" spans="1:21" ht="12.75" customHeight="1" x14ac:dyDescent="0.2">
      <c r="A361" s="68">
        <v>351</v>
      </c>
      <c r="B361" s="90" t="s">
        <v>19</v>
      </c>
      <c r="C361" s="69" t="s">
        <v>338</v>
      </c>
      <c r="D361" s="70">
        <v>5.4180999999999999</v>
      </c>
      <c r="E361" s="71">
        <v>0.36</v>
      </c>
      <c r="F361" s="72"/>
      <c r="G361" s="73">
        <v>351</v>
      </c>
      <c r="H361" s="90" t="s">
        <v>19</v>
      </c>
      <c r="I361" s="74" t="s">
        <v>338</v>
      </c>
      <c r="J361" s="75">
        <v>5.4180999999999999</v>
      </c>
      <c r="K361" s="76">
        <v>0.91</v>
      </c>
      <c r="M361" s="93"/>
      <c r="N361" s="94"/>
      <c r="O361" s="94"/>
      <c r="P361" s="94"/>
      <c r="Q361" s="94"/>
      <c r="R361" s="95"/>
      <c r="S361" s="95" t="b">
        <f t="shared" si="15"/>
        <v>0</v>
      </c>
      <c r="T361" s="95" t="b">
        <f t="shared" si="16"/>
        <v>0</v>
      </c>
      <c r="U361" t="b">
        <f t="shared" si="17"/>
        <v>0</v>
      </c>
    </row>
    <row r="362" spans="1:21" ht="12.75" customHeight="1" x14ac:dyDescent="0.2">
      <c r="A362" s="68">
        <v>352</v>
      </c>
      <c r="B362" s="90" t="s">
        <v>19</v>
      </c>
      <c r="C362" s="69" t="s">
        <v>339</v>
      </c>
      <c r="D362" s="70">
        <v>93.863799999999998</v>
      </c>
      <c r="E362" s="71">
        <v>6.22</v>
      </c>
      <c r="F362" s="72"/>
      <c r="G362" s="73">
        <v>352</v>
      </c>
      <c r="H362" s="90" t="s">
        <v>19</v>
      </c>
      <c r="I362" s="74" t="s">
        <v>339</v>
      </c>
      <c r="J362" s="75">
        <v>93.863799999999998</v>
      </c>
      <c r="K362" s="76">
        <v>15.72</v>
      </c>
      <c r="M362" s="93"/>
      <c r="N362" s="94"/>
      <c r="O362" s="94"/>
      <c r="P362" s="94"/>
      <c r="Q362" s="94"/>
      <c r="R362" s="95"/>
      <c r="S362" s="95" t="b">
        <f t="shared" si="15"/>
        <v>0</v>
      </c>
      <c r="T362" s="95" t="b">
        <f t="shared" si="16"/>
        <v>0</v>
      </c>
      <c r="U362" t="b">
        <f t="shared" si="17"/>
        <v>0</v>
      </c>
    </row>
    <row r="363" spans="1:21" ht="12.75" customHeight="1" x14ac:dyDescent="0.2">
      <c r="A363" s="68">
        <v>353</v>
      </c>
      <c r="B363" s="90" t="s">
        <v>19</v>
      </c>
      <c r="C363" s="69" t="s">
        <v>340</v>
      </c>
      <c r="D363" s="70">
        <v>318.24880000000002</v>
      </c>
      <c r="E363" s="71">
        <v>21.1</v>
      </c>
      <c r="F363" s="72"/>
      <c r="G363" s="73">
        <v>353</v>
      </c>
      <c r="H363" s="90" t="s">
        <v>19</v>
      </c>
      <c r="I363" s="74" t="s">
        <v>340</v>
      </c>
      <c r="J363" s="75">
        <v>318.24880000000002</v>
      </c>
      <c r="K363" s="76">
        <v>53.29</v>
      </c>
      <c r="M363" s="93"/>
      <c r="N363" s="94"/>
      <c r="O363" s="94"/>
      <c r="P363" s="94"/>
      <c r="Q363" s="94"/>
      <c r="R363" s="95"/>
      <c r="S363" s="95" t="b">
        <f t="shared" si="15"/>
        <v>0</v>
      </c>
      <c r="T363" s="95" t="b">
        <f t="shared" si="16"/>
        <v>0</v>
      </c>
      <c r="U363" t="b">
        <f t="shared" si="17"/>
        <v>0</v>
      </c>
    </row>
    <row r="364" spans="1:21" ht="12.75" customHeight="1" x14ac:dyDescent="0.2">
      <c r="A364" s="68">
        <v>354</v>
      </c>
      <c r="B364" s="90" t="s">
        <v>19</v>
      </c>
      <c r="C364" s="69" t="s">
        <v>341</v>
      </c>
      <c r="D364" s="70">
        <v>49.322299999999998</v>
      </c>
      <c r="E364" s="71">
        <v>3.27</v>
      </c>
      <c r="F364" s="72"/>
      <c r="G364" s="73">
        <v>354</v>
      </c>
      <c r="H364" s="90" t="s">
        <v>19</v>
      </c>
      <c r="I364" s="74" t="s">
        <v>341</v>
      </c>
      <c r="J364" s="75">
        <v>49.322299999999998</v>
      </c>
      <c r="K364" s="76">
        <v>8.26</v>
      </c>
      <c r="M364" s="93"/>
      <c r="N364" s="94"/>
      <c r="O364" s="94"/>
      <c r="P364" s="94"/>
      <c r="Q364" s="94"/>
      <c r="R364" s="95"/>
      <c r="S364" s="95" t="b">
        <f t="shared" si="15"/>
        <v>0</v>
      </c>
      <c r="T364" s="95" t="b">
        <f t="shared" si="16"/>
        <v>0</v>
      </c>
      <c r="U364" t="b">
        <f t="shared" si="17"/>
        <v>0</v>
      </c>
    </row>
    <row r="365" spans="1:21" ht="12.75" customHeight="1" x14ac:dyDescent="0.2">
      <c r="A365" s="68">
        <v>355</v>
      </c>
      <c r="B365" s="90" t="s">
        <v>19</v>
      </c>
      <c r="C365" s="69" t="s">
        <v>342</v>
      </c>
      <c r="D365" s="70">
        <v>91.017799999999994</v>
      </c>
      <c r="E365" s="71">
        <v>6.04</v>
      </c>
      <c r="F365" s="72"/>
      <c r="G365" s="73">
        <v>355</v>
      </c>
      <c r="H365" s="90" t="s">
        <v>19</v>
      </c>
      <c r="I365" s="74" t="s">
        <v>342</v>
      </c>
      <c r="J365" s="75">
        <v>91.017799999999994</v>
      </c>
      <c r="K365" s="76">
        <v>15.24</v>
      </c>
      <c r="M365" s="93"/>
      <c r="N365" s="94"/>
      <c r="O365" s="94"/>
      <c r="P365" s="94"/>
      <c r="Q365" s="94"/>
      <c r="R365" s="95"/>
      <c r="S365" s="95" t="b">
        <f t="shared" si="15"/>
        <v>0</v>
      </c>
      <c r="T365" s="95" t="b">
        <f t="shared" si="16"/>
        <v>0</v>
      </c>
      <c r="U365" t="b">
        <f t="shared" si="17"/>
        <v>0</v>
      </c>
    </row>
    <row r="366" spans="1:21" ht="12.75" customHeight="1" x14ac:dyDescent="0.2">
      <c r="A366" s="68">
        <v>356</v>
      </c>
      <c r="B366" s="90" t="s">
        <v>19</v>
      </c>
      <c r="C366" s="69" t="s">
        <v>343</v>
      </c>
      <c r="D366" s="70">
        <v>159.3349</v>
      </c>
      <c r="E366" s="71">
        <v>10.56</v>
      </c>
      <c r="F366" s="72"/>
      <c r="G366" s="73">
        <v>356</v>
      </c>
      <c r="H366" s="90" t="s">
        <v>19</v>
      </c>
      <c r="I366" s="74" t="s">
        <v>343</v>
      </c>
      <c r="J366" s="75">
        <v>159.3349</v>
      </c>
      <c r="K366" s="76">
        <v>26.68</v>
      </c>
      <c r="M366" s="93"/>
      <c r="N366" s="94"/>
      <c r="O366" s="94"/>
      <c r="P366" s="94"/>
      <c r="Q366" s="94"/>
      <c r="R366" s="95"/>
      <c r="S366" s="95" t="b">
        <f t="shared" si="15"/>
        <v>0</v>
      </c>
      <c r="T366" s="95" t="b">
        <f t="shared" si="16"/>
        <v>0</v>
      </c>
      <c r="U366" t="b">
        <f t="shared" si="17"/>
        <v>0</v>
      </c>
    </row>
    <row r="367" spans="1:21" ht="12.75" customHeight="1" x14ac:dyDescent="0.2">
      <c r="A367" s="68">
        <v>357</v>
      </c>
      <c r="B367" s="90" t="s">
        <v>19</v>
      </c>
      <c r="C367" s="69" t="s">
        <v>344</v>
      </c>
      <c r="D367" s="70">
        <v>228.89160000000001</v>
      </c>
      <c r="E367" s="71">
        <v>15.18</v>
      </c>
      <c r="F367" s="72"/>
      <c r="G367" s="73">
        <v>357</v>
      </c>
      <c r="H367" s="90" t="s">
        <v>19</v>
      </c>
      <c r="I367" s="74" t="s">
        <v>344</v>
      </c>
      <c r="J367" s="75">
        <v>228.89160000000001</v>
      </c>
      <c r="K367" s="76">
        <v>38.33</v>
      </c>
      <c r="M367" s="93"/>
      <c r="N367" s="94"/>
      <c r="O367" s="94"/>
      <c r="P367" s="94"/>
      <c r="Q367" s="94"/>
      <c r="R367" s="95"/>
      <c r="S367" s="95" t="b">
        <f t="shared" si="15"/>
        <v>0</v>
      </c>
      <c r="T367" s="95" t="b">
        <f t="shared" si="16"/>
        <v>0</v>
      </c>
      <c r="U367" t="b">
        <f t="shared" si="17"/>
        <v>0</v>
      </c>
    </row>
    <row r="368" spans="1:21" ht="12.75" customHeight="1" x14ac:dyDescent="0.2">
      <c r="A368" s="68">
        <v>358</v>
      </c>
      <c r="B368" s="90" t="s">
        <v>19</v>
      </c>
      <c r="C368" s="69" t="s">
        <v>345</v>
      </c>
      <c r="D368" s="70">
        <v>306.31279999999998</v>
      </c>
      <c r="E368" s="71">
        <v>20.309999999999999</v>
      </c>
      <c r="F368" s="72"/>
      <c r="G368" s="73">
        <v>358</v>
      </c>
      <c r="H368" s="90" t="s">
        <v>19</v>
      </c>
      <c r="I368" s="74" t="s">
        <v>345</v>
      </c>
      <c r="J368" s="75">
        <v>306.31279999999998</v>
      </c>
      <c r="K368" s="76">
        <v>51.29</v>
      </c>
      <c r="M368" s="93"/>
      <c r="N368" s="94"/>
      <c r="O368" s="94"/>
      <c r="P368" s="94"/>
      <c r="Q368" s="94"/>
      <c r="R368" s="95"/>
      <c r="S368" s="95" t="b">
        <f t="shared" si="15"/>
        <v>0</v>
      </c>
      <c r="T368" s="95" t="b">
        <f t="shared" si="16"/>
        <v>0</v>
      </c>
      <c r="U368" t="b">
        <f t="shared" si="17"/>
        <v>0</v>
      </c>
    </row>
    <row r="369" spans="1:21" ht="12.75" customHeight="1" x14ac:dyDescent="0.2">
      <c r="A369" s="68">
        <v>359</v>
      </c>
      <c r="B369" s="90" t="s">
        <v>19</v>
      </c>
      <c r="C369" s="69" t="s">
        <v>346</v>
      </c>
      <c r="D369" s="70">
        <v>5.4227999999999996</v>
      </c>
      <c r="E369" s="71">
        <v>0.36</v>
      </c>
      <c r="F369" s="72"/>
      <c r="G369" s="73">
        <v>359</v>
      </c>
      <c r="H369" s="90" t="s">
        <v>19</v>
      </c>
      <c r="I369" s="74" t="s">
        <v>346</v>
      </c>
      <c r="J369" s="75">
        <v>5.4227999999999996</v>
      </c>
      <c r="K369" s="76">
        <v>0.91</v>
      </c>
      <c r="M369" s="93"/>
      <c r="N369" s="94"/>
      <c r="O369" s="94"/>
      <c r="P369" s="94"/>
      <c r="Q369" s="94"/>
      <c r="R369" s="95"/>
      <c r="S369" s="95" t="b">
        <f t="shared" si="15"/>
        <v>0</v>
      </c>
      <c r="T369" s="95" t="b">
        <f t="shared" si="16"/>
        <v>0</v>
      </c>
      <c r="U369" t="b">
        <f t="shared" si="17"/>
        <v>0</v>
      </c>
    </row>
    <row r="370" spans="1:21" ht="12.75" customHeight="1" x14ac:dyDescent="0.2">
      <c r="A370" s="68">
        <v>360</v>
      </c>
      <c r="B370" s="90" t="s">
        <v>19</v>
      </c>
      <c r="C370" s="69" t="s">
        <v>347</v>
      </c>
      <c r="D370" s="70">
        <v>5.6006</v>
      </c>
      <c r="E370" s="71">
        <v>0.37</v>
      </c>
      <c r="F370" s="72"/>
      <c r="G370" s="73">
        <v>360</v>
      </c>
      <c r="H370" s="90" t="s">
        <v>19</v>
      </c>
      <c r="I370" s="74" t="s">
        <v>347</v>
      </c>
      <c r="J370" s="75">
        <v>5.6006</v>
      </c>
      <c r="K370" s="76">
        <v>0.94</v>
      </c>
      <c r="M370" s="93"/>
      <c r="N370" s="94"/>
      <c r="O370" s="94"/>
      <c r="P370" s="94"/>
      <c r="Q370" s="94"/>
      <c r="R370" s="95"/>
      <c r="S370" s="95" t="b">
        <f t="shared" si="15"/>
        <v>0</v>
      </c>
      <c r="T370" s="95" t="b">
        <f t="shared" si="16"/>
        <v>0</v>
      </c>
      <c r="U370" t="b">
        <f t="shared" si="17"/>
        <v>0</v>
      </c>
    </row>
    <row r="371" spans="1:21" ht="12.75" customHeight="1" x14ac:dyDescent="0.2">
      <c r="A371" s="68">
        <v>361</v>
      </c>
      <c r="B371" s="90" t="s">
        <v>19</v>
      </c>
      <c r="C371" s="69" t="s">
        <v>348</v>
      </c>
      <c r="D371" s="70">
        <v>358.50749999999999</v>
      </c>
      <c r="E371" s="71">
        <v>23.77</v>
      </c>
      <c r="F371" s="72"/>
      <c r="G371" s="73">
        <v>361</v>
      </c>
      <c r="H371" s="90" t="s">
        <v>19</v>
      </c>
      <c r="I371" s="74" t="s">
        <v>348</v>
      </c>
      <c r="J371" s="75">
        <v>358.50749999999999</v>
      </c>
      <c r="K371" s="76">
        <v>60.03</v>
      </c>
      <c r="M371" s="93"/>
      <c r="N371" s="94"/>
      <c r="O371" s="94"/>
      <c r="P371" s="94"/>
      <c r="Q371" s="94"/>
      <c r="R371" s="95"/>
      <c r="S371" s="95" t="b">
        <f t="shared" si="15"/>
        <v>0</v>
      </c>
      <c r="T371" s="95" t="b">
        <f t="shared" si="16"/>
        <v>0</v>
      </c>
      <c r="U371" t="b">
        <f t="shared" si="17"/>
        <v>0</v>
      </c>
    </row>
    <row r="372" spans="1:21" ht="12.75" customHeight="1" x14ac:dyDescent="0.2">
      <c r="A372" s="68">
        <v>362</v>
      </c>
      <c r="B372" s="90" t="s">
        <v>19</v>
      </c>
      <c r="C372" s="69" t="s">
        <v>349</v>
      </c>
      <c r="D372" s="70">
        <v>497.49579999999997</v>
      </c>
      <c r="E372" s="71">
        <v>32.99</v>
      </c>
      <c r="F372" s="72"/>
      <c r="G372" s="73">
        <v>362</v>
      </c>
      <c r="H372" s="90" t="s">
        <v>19</v>
      </c>
      <c r="I372" s="74" t="s">
        <v>349</v>
      </c>
      <c r="J372" s="75">
        <v>497.49579999999997</v>
      </c>
      <c r="K372" s="76">
        <v>83.31</v>
      </c>
      <c r="M372" s="93"/>
      <c r="N372" s="94"/>
      <c r="O372" s="94"/>
      <c r="P372" s="94"/>
      <c r="Q372" s="94"/>
      <c r="R372" s="95"/>
      <c r="S372" s="95" t="b">
        <f t="shared" si="15"/>
        <v>0</v>
      </c>
      <c r="T372" s="95" t="b">
        <f t="shared" si="16"/>
        <v>0</v>
      </c>
      <c r="U372" t="b">
        <f t="shared" si="17"/>
        <v>0</v>
      </c>
    </row>
    <row r="373" spans="1:21" ht="12.75" customHeight="1" x14ac:dyDescent="0.2">
      <c r="A373" s="68">
        <v>363</v>
      </c>
      <c r="B373" s="90" t="s">
        <v>19</v>
      </c>
      <c r="C373" s="69" t="s">
        <v>350</v>
      </c>
      <c r="D373" s="70">
        <v>99.674899999999994</v>
      </c>
      <c r="E373" s="71">
        <v>6.61</v>
      </c>
      <c r="F373" s="72"/>
      <c r="G373" s="73">
        <v>363</v>
      </c>
      <c r="H373" s="90" t="s">
        <v>19</v>
      </c>
      <c r="I373" s="74" t="s">
        <v>350</v>
      </c>
      <c r="J373" s="75">
        <v>99.674899999999994</v>
      </c>
      <c r="K373" s="76">
        <v>16.690000000000001</v>
      </c>
      <c r="M373" s="93"/>
      <c r="N373" s="94"/>
      <c r="O373" s="94"/>
      <c r="P373" s="94"/>
      <c r="Q373" s="94"/>
      <c r="R373" s="95"/>
      <c r="S373" s="95" t="b">
        <f t="shared" si="15"/>
        <v>0</v>
      </c>
      <c r="T373" s="95" t="b">
        <f t="shared" si="16"/>
        <v>0</v>
      </c>
      <c r="U373" t="b">
        <f t="shared" si="17"/>
        <v>0</v>
      </c>
    </row>
    <row r="374" spans="1:21" ht="12.75" customHeight="1" x14ac:dyDescent="0.2">
      <c r="A374" s="68">
        <v>364</v>
      </c>
      <c r="B374" s="90" t="s">
        <v>19</v>
      </c>
      <c r="C374" s="69" t="s">
        <v>351</v>
      </c>
      <c r="D374" s="70">
        <v>144.77809999999999</v>
      </c>
      <c r="E374" s="71">
        <v>9.6</v>
      </c>
      <c r="F374" s="72"/>
      <c r="G374" s="73">
        <v>364</v>
      </c>
      <c r="H374" s="90" t="s">
        <v>19</v>
      </c>
      <c r="I374" s="74" t="s">
        <v>351</v>
      </c>
      <c r="J374" s="75">
        <v>144.77809999999999</v>
      </c>
      <c r="K374" s="76">
        <v>24.24</v>
      </c>
      <c r="M374" s="93"/>
      <c r="N374" s="94"/>
      <c r="O374" s="94"/>
      <c r="P374" s="94"/>
      <c r="Q374" s="94"/>
      <c r="R374" s="95"/>
      <c r="S374" s="95" t="b">
        <f t="shared" si="15"/>
        <v>0</v>
      </c>
      <c r="T374" s="95" t="b">
        <f t="shared" si="16"/>
        <v>0</v>
      </c>
      <c r="U374" t="b">
        <f t="shared" si="17"/>
        <v>0</v>
      </c>
    </row>
    <row r="375" spans="1:21" ht="12.75" customHeight="1" x14ac:dyDescent="0.2">
      <c r="A375" s="68">
        <v>365</v>
      </c>
      <c r="B375" s="90" t="s">
        <v>19</v>
      </c>
      <c r="C375" s="69" t="s">
        <v>352</v>
      </c>
      <c r="D375" s="70">
        <v>188.38560000000001</v>
      </c>
      <c r="E375" s="71">
        <v>12.49</v>
      </c>
      <c r="F375" s="72"/>
      <c r="G375" s="73">
        <v>365</v>
      </c>
      <c r="H375" s="90" t="s">
        <v>19</v>
      </c>
      <c r="I375" s="74" t="s">
        <v>352</v>
      </c>
      <c r="J375" s="75">
        <v>188.38560000000001</v>
      </c>
      <c r="K375" s="76">
        <v>31.55</v>
      </c>
      <c r="M375" s="93"/>
      <c r="N375" s="94"/>
      <c r="O375" s="94"/>
      <c r="P375" s="94"/>
      <c r="Q375" s="94"/>
      <c r="R375" s="95"/>
      <c r="S375" s="95" t="b">
        <f t="shared" si="15"/>
        <v>0</v>
      </c>
      <c r="T375" s="95" t="b">
        <f t="shared" si="16"/>
        <v>0</v>
      </c>
      <c r="U375" t="b">
        <f t="shared" si="17"/>
        <v>0</v>
      </c>
    </row>
    <row r="376" spans="1:21" ht="12.75" customHeight="1" x14ac:dyDescent="0.2">
      <c r="A376" s="68">
        <v>366</v>
      </c>
      <c r="B376" s="90" t="s">
        <v>19</v>
      </c>
      <c r="C376" s="69" t="s">
        <v>353</v>
      </c>
      <c r="D376" s="70">
        <v>93.391199999999998</v>
      </c>
      <c r="E376" s="71">
        <v>6.19</v>
      </c>
      <c r="F376" s="72"/>
      <c r="G376" s="73">
        <v>366</v>
      </c>
      <c r="H376" s="90" t="s">
        <v>19</v>
      </c>
      <c r="I376" s="74" t="s">
        <v>353</v>
      </c>
      <c r="J376" s="75">
        <v>93.391199999999998</v>
      </c>
      <c r="K376" s="76">
        <v>15.64</v>
      </c>
      <c r="M376" s="93"/>
      <c r="N376" s="94"/>
      <c r="O376" s="94"/>
      <c r="P376" s="94"/>
      <c r="Q376" s="94"/>
      <c r="R376" s="95"/>
      <c r="S376" s="95" t="b">
        <f t="shared" si="15"/>
        <v>0</v>
      </c>
      <c r="T376" s="95" t="b">
        <f t="shared" si="16"/>
        <v>0</v>
      </c>
      <c r="U376" t="b">
        <f t="shared" si="17"/>
        <v>0</v>
      </c>
    </row>
    <row r="377" spans="1:21" ht="12.75" customHeight="1" x14ac:dyDescent="0.2">
      <c r="A377" s="68">
        <v>367</v>
      </c>
      <c r="B377" s="90" t="s">
        <v>19</v>
      </c>
      <c r="C377" s="69" t="s">
        <v>354</v>
      </c>
      <c r="D377" s="70">
        <v>408.97230000000002</v>
      </c>
      <c r="E377" s="71">
        <v>27.12</v>
      </c>
      <c r="F377" s="72"/>
      <c r="G377" s="73">
        <v>367</v>
      </c>
      <c r="H377" s="90" t="s">
        <v>19</v>
      </c>
      <c r="I377" s="74" t="s">
        <v>354</v>
      </c>
      <c r="J377" s="75">
        <v>408.97230000000002</v>
      </c>
      <c r="K377" s="76">
        <v>68.489999999999995</v>
      </c>
      <c r="M377" s="93"/>
      <c r="N377" s="94"/>
      <c r="O377" s="94"/>
      <c r="P377" s="94"/>
      <c r="Q377" s="94"/>
      <c r="R377" s="95"/>
      <c r="S377" s="95" t="b">
        <f t="shared" si="15"/>
        <v>0</v>
      </c>
      <c r="T377" s="95" t="b">
        <f t="shared" si="16"/>
        <v>0</v>
      </c>
      <c r="U377" t="b">
        <f t="shared" si="17"/>
        <v>0</v>
      </c>
    </row>
    <row r="378" spans="1:21" ht="12.75" customHeight="1" x14ac:dyDescent="0.2">
      <c r="A378" s="68">
        <v>368</v>
      </c>
      <c r="B378" s="90" t="s">
        <v>19</v>
      </c>
      <c r="C378" s="69" t="s">
        <v>355</v>
      </c>
      <c r="D378" s="70">
        <v>71.123099999999994</v>
      </c>
      <c r="E378" s="71">
        <v>4.72</v>
      </c>
      <c r="F378" s="72"/>
      <c r="G378" s="73">
        <v>368</v>
      </c>
      <c r="H378" s="90" t="s">
        <v>19</v>
      </c>
      <c r="I378" s="74" t="s">
        <v>355</v>
      </c>
      <c r="J378" s="75">
        <v>71.123099999999994</v>
      </c>
      <c r="K378" s="76">
        <v>11.91</v>
      </c>
      <c r="M378" s="93"/>
      <c r="N378" s="94"/>
      <c r="O378" s="94"/>
      <c r="P378" s="94"/>
      <c r="Q378" s="94"/>
      <c r="R378" s="95"/>
      <c r="S378" s="95" t="b">
        <f t="shared" si="15"/>
        <v>0</v>
      </c>
      <c r="T378" s="95" t="b">
        <f t="shared" si="16"/>
        <v>0</v>
      </c>
      <c r="U378" t="b">
        <f t="shared" si="17"/>
        <v>0</v>
      </c>
    </row>
    <row r="379" spans="1:21" ht="12.75" customHeight="1" x14ac:dyDescent="0.2">
      <c r="A379" s="68">
        <v>369</v>
      </c>
      <c r="B379" s="90" t="s">
        <v>19</v>
      </c>
      <c r="C379" s="69" t="s">
        <v>356</v>
      </c>
      <c r="D379" s="70">
        <v>27.032699999999998</v>
      </c>
      <c r="E379" s="71">
        <v>1.79</v>
      </c>
      <c r="F379" s="72"/>
      <c r="G379" s="73">
        <v>369</v>
      </c>
      <c r="H379" s="90" t="s">
        <v>19</v>
      </c>
      <c r="I379" s="74" t="s">
        <v>356</v>
      </c>
      <c r="J379" s="75">
        <v>27.032699999999998</v>
      </c>
      <c r="K379" s="76">
        <v>4.53</v>
      </c>
      <c r="M379" s="93"/>
      <c r="N379" s="94"/>
      <c r="O379" s="94"/>
      <c r="P379" s="94"/>
      <c r="Q379" s="94"/>
      <c r="R379" s="95"/>
      <c r="S379" s="95" t="b">
        <f t="shared" si="15"/>
        <v>0</v>
      </c>
      <c r="T379" s="95" t="b">
        <f t="shared" si="16"/>
        <v>0</v>
      </c>
      <c r="U379" t="b">
        <f t="shared" si="17"/>
        <v>0</v>
      </c>
    </row>
    <row r="380" spans="1:21" ht="12.75" customHeight="1" x14ac:dyDescent="0.2">
      <c r="A380" s="68">
        <v>370</v>
      </c>
      <c r="B380" s="90" t="s">
        <v>19</v>
      </c>
      <c r="C380" s="69" t="s">
        <v>357</v>
      </c>
      <c r="D380" s="70">
        <v>21.8262</v>
      </c>
      <c r="E380" s="71">
        <v>1.45</v>
      </c>
      <c r="F380" s="72"/>
      <c r="G380" s="73">
        <v>370</v>
      </c>
      <c r="H380" s="90" t="s">
        <v>19</v>
      </c>
      <c r="I380" s="74" t="s">
        <v>357</v>
      </c>
      <c r="J380" s="75">
        <v>21.8262</v>
      </c>
      <c r="K380" s="76">
        <v>3.65</v>
      </c>
      <c r="M380" s="93"/>
      <c r="N380" s="94"/>
      <c r="O380" s="94"/>
      <c r="P380" s="94"/>
      <c r="Q380" s="94"/>
      <c r="R380" s="95"/>
      <c r="S380" s="95" t="b">
        <f t="shared" si="15"/>
        <v>0</v>
      </c>
      <c r="T380" s="95" t="b">
        <f t="shared" si="16"/>
        <v>0</v>
      </c>
      <c r="U380" t="b">
        <f t="shared" si="17"/>
        <v>0</v>
      </c>
    </row>
    <row r="381" spans="1:21" ht="12.75" customHeight="1" x14ac:dyDescent="0.2">
      <c r="A381" s="68">
        <v>371</v>
      </c>
      <c r="B381" s="90" t="s">
        <v>19</v>
      </c>
      <c r="C381" s="69" t="s">
        <v>358</v>
      </c>
      <c r="D381" s="70">
        <v>18.110399999999998</v>
      </c>
      <c r="E381" s="71">
        <v>1.2</v>
      </c>
      <c r="F381" s="72"/>
      <c r="G381" s="73">
        <v>371</v>
      </c>
      <c r="H381" s="90" t="s">
        <v>19</v>
      </c>
      <c r="I381" s="74" t="s">
        <v>358</v>
      </c>
      <c r="J381" s="75">
        <v>18.110399999999998</v>
      </c>
      <c r="K381" s="76">
        <v>3.03</v>
      </c>
      <c r="M381" s="93"/>
      <c r="N381" s="94"/>
      <c r="O381" s="94"/>
      <c r="P381" s="94"/>
      <c r="Q381" s="94"/>
      <c r="R381" s="95"/>
      <c r="S381" s="95" t="b">
        <f t="shared" si="15"/>
        <v>0</v>
      </c>
      <c r="T381" s="95" t="b">
        <f t="shared" si="16"/>
        <v>0</v>
      </c>
      <c r="U381" t="b">
        <f t="shared" si="17"/>
        <v>0</v>
      </c>
    </row>
    <row r="382" spans="1:21" ht="12.75" customHeight="1" x14ac:dyDescent="0.2">
      <c r="A382" s="68">
        <v>372</v>
      </c>
      <c r="B382" s="90" t="s">
        <v>19</v>
      </c>
      <c r="C382" s="69" t="s">
        <v>359</v>
      </c>
      <c r="D382" s="70">
        <v>20.811499999999999</v>
      </c>
      <c r="E382" s="71">
        <v>1.38</v>
      </c>
      <c r="F382" s="72"/>
      <c r="G382" s="73">
        <v>372</v>
      </c>
      <c r="H382" s="90" t="s">
        <v>19</v>
      </c>
      <c r="I382" s="74" t="s">
        <v>359</v>
      </c>
      <c r="J382" s="75">
        <v>20.811499999999999</v>
      </c>
      <c r="K382" s="76">
        <v>3.49</v>
      </c>
      <c r="M382" s="93"/>
      <c r="N382" s="94"/>
      <c r="O382" s="94"/>
      <c r="P382" s="94"/>
      <c r="Q382" s="94"/>
      <c r="R382" s="95"/>
      <c r="S382" s="95" t="b">
        <f t="shared" si="15"/>
        <v>0</v>
      </c>
      <c r="T382" s="95" t="b">
        <f t="shared" si="16"/>
        <v>0</v>
      </c>
      <c r="U382" t="b">
        <f t="shared" si="17"/>
        <v>0</v>
      </c>
    </row>
    <row r="383" spans="1:21" ht="12.75" customHeight="1" x14ac:dyDescent="0.2">
      <c r="A383" s="68">
        <v>373</v>
      </c>
      <c r="B383" s="90" t="s">
        <v>19</v>
      </c>
      <c r="C383" s="69" t="s">
        <v>360</v>
      </c>
      <c r="D383" s="70">
        <v>443.07209999999998</v>
      </c>
      <c r="E383" s="71">
        <v>29.38</v>
      </c>
      <c r="F383" s="72"/>
      <c r="G383" s="73">
        <v>373</v>
      </c>
      <c r="H383" s="90" t="s">
        <v>19</v>
      </c>
      <c r="I383" s="74" t="s">
        <v>360</v>
      </c>
      <c r="J383" s="75">
        <v>443.07209999999998</v>
      </c>
      <c r="K383" s="76">
        <v>74.2</v>
      </c>
      <c r="M383" s="93"/>
      <c r="N383" s="94"/>
      <c r="O383" s="94"/>
      <c r="P383" s="94"/>
      <c r="Q383" s="94"/>
      <c r="R383" s="95"/>
      <c r="S383" s="95" t="b">
        <f t="shared" si="15"/>
        <v>0</v>
      </c>
      <c r="T383" s="95" t="b">
        <f t="shared" si="16"/>
        <v>0</v>
      </c>
      <c r="U383" t="b">
        <f t="shared" si="17"/>
        <v>0</v>
      </c>
    </row>
    <row r="384" spans="1:21" ht="12.75" customHeight="1" x14ac:dyDescent="0.2">
      <c r="A384" s="68">
        <v>374</v>
      </c>
      <c r="B384" s="90" t="s">
        <v>19</v>
      </c>
      <c r="C384" s="69" t="s">
        <v>361</v>
      </c>
      <c r="D384" s="70">
        <v>58.051600000000001</v>
      </c>
      <c r="E384" s="71">
        <v>3.85</v>
      </c>
      <c r="F384" s="72"/>
      <c r="G384" s="73">
        <v>374</v>
      </c>
      <c r="H384" s="90" t="s">
        <v>19</v>
      </c>
      <c r="I384" s="74" t="s">
        <v>361</v>
      </c>
      <c r="J384" s="75">
        <v>58.051600000000001</v>
      </c>
      <c r="K384" s="76">
        <v>9.7200000000000006</v>
      </c>
      <c r="M384" s="93"/>
      <c r="N384" s="94"/>
      <c r="O384" s="94"/>
      <c r="P384" s="94"/>
      <c r="Q384" s="94"/>
      <c r="R384" s="95"/>
      <c r="S384" s="95" t="b">
        <f t="shared" si="15"/>
        <v>0</v>
      </c>
      <c r="T384" s="95" t="b">
        <f t="shared" si="16"/>
        <v>0</v>
      </c>
      <c r="U384" t="b">
        <f t="shared" si="17"/>
        <v>0</v>
      </c>
    </row>
    <row r="385" spans="1:21" ht="12.75" customHeight="1" x14ac:dyDescent="0.2">
      <c r="A385" s="68">
        <v>375</v>
      </c>
      <c r="B385" s="90" t="s">
        <v>19</v>
      </c>
      <c r="C385" s="69" t="s">
        <v>362</v>
      </c>
      <c r="D385" s="70">
        <v>61.8523</v>
      </c>
      <c r="E385" s="71">
        <v>4.0999999999999996</v>
      </c>
      <c r="F385" s="72"/>
      <c r="G385" s="73">
        <v>375</v>
      </c>
      <c r="H385" s="90" t="s">
        <v>19</v>
      </c>
      <c r="I385" s="74" t="s">
        <v>362</v>
      </c>
      <c r="J385" s="75">
        <v>61.8523</v>
      </c>
      <c r="K385" s="76">
        <v>10.36</v>
      </c>
      <c r="M385" s="93"/>
      <c r="N385" s="94"/>
      <c r="O385" s="94"/>
      <c r="P385" s="94"/>
      <c r="Q385" s="94"/>
      <c r="R385" s="95"/>
      <c r="S385" s="95" t="b">
        <f t="shared" si="15"/>
        <v>0</v>
      </c>
      <c r="T385" s="95" t="b">
        <f t="shared" si="16"/>
        <v>0</v>
      </c>
      <c r="U385" t="b">
        <f t="shared" si="17"/>
        <v>0</v>
      </c>
    </row>
    <row r="386" spans="1:21" ht="12.75" customHeight="1" x14ac:dyDescent="0.2">
      <c r="A386" s="68">
        <v>376</v>
      </c>
      <c r="B386" s="90" t="s">
        <v>19</v>
      </c>
      <c r="C386" s="69" t="s">
        <v>363</v>
      </c>
      <c r="D386" s="70">
        <v>140.1936</v>
      </c>
      <c r="E386" s="71">
        <v>9.3000000000000007</v>
      </c>
      <c r="F386" s="72"/>
      <c r="G386" s="73">
        <v>376</v>
      </c>
      <c r="H386" s="90" t="s">
        <v>19</v>
      </c>
      <c r="I386" s="74" t="s">
        <v>363</v>
      </c>
      <c r="J386" s="75">
        <v>140.1936</v>
      </c>
      <c r="K386" s="76">
        <v>23.48</v>
      </c>
      <c r="M386" s="93"/>
      <c r="N386" s="94"/>
      <c r="O386" s="94"/>
      <c r="P386" s="94"/>
      <c r="Q386" s="94"/>
      <c r="R386" s="95"/>
      <c r="S386" s="95" t="b">
        <f t="shared" si="15"/>
        <v>0</v>
      </c>
      <c r="T386" s="95" t="b">
        <f t="shared" si="16"/>
        <v>0</v>
      </c>
      <c r="U386" t="b">
        <f t="shared" si="17"/>
        <v>0</v>
      </c>
    </row>
    <row r="387" spans="1:21" ht="12.75" customHeight="1" x14ac:dyDescent="0.2">
      <c r="A387" s="68">
        <v>377</v>
      </c>
      <c r="B387" s="90" t="s">
        <v>19</v>
      </c>
      <c r="C387" s="69" t="s">
        <v>364</v>
      </c>
      <c r="D387" s="70">
        <v>106.98090000000001</v>
      </c>
      <c r="E387" s="71">
        <v>7.09</v>
      </c>
      <c r="F387" s="72"/>
      <c r="G387" s="73">
        <v>377</v>
      </c>
      <c r="H387" s="90" t="s">
        <v>19</v>
      </c>
      <c r="I387" s="74" t="s">
        <v>364</v>
      </c>
      <c r="J387" s="75">
        <v>106.98090000000001</v>
      </c>
      <c r="K387" s="76">
        <v>17.91</v>
      </c>
      <c r="M387" s="93"/>
      <c r="N387" s="94"/>
      <c r="O387" s="94"/>
      <c r="P387" s="94"/>
      <c r="Q387" s="94"/>
      <c r="R387" s="95"/>
      <c r="S387" s="95" t="b">
        <f t="shared" si="15"/>
        <v>0</v>
      </c>
      <c r="T387" s="95" t="b">
        <f t="shared" si="16"/>
        <v>0</v>
      </c>
      <c r="U387" t="b">
        <f t="shared" si="17"/>
        <v>0</v>
      </c>
    </row>
    <row r="388" spans="1:21" ht="12.75" customHeight="1" x14ac:dyDescent="0.2">
      <c r="A388" s="68">
        <v>378</v>
      </c>
      <c r="B388" s="90" t="s">
        <v>19</v>
      </c>
      <c r="C388" s="69" t="s">
        <v>708</v>
      </c>
      <c r="D388" s="70">
        <v>95.409099999999995</v>
      </c>
      <c r="E388" s="71">
        <v>6.33</v>
      </c>
      <c r="F388" s="72"/>
      <c r="G388" s="73">
        <v>378</v>
      </c>
      <c r="H388" s="90" t="s">
        <v>19</v>
      </c>
      <c r="I388" s="74" t="s">
        <v>708</v>
      </c>
      <c r="J388" s="75">
        <v>95.409099999999995</v>
      </c>
      <c r="K388" s="76">
        <v>15.98</v>
      </c>
      <c r="M388" s="93"/>
      <c r="N388" s="94"/>
      <c r="O388" s="94"/>
      <c r="P388" s="94"/>
      <c r="Q388" s="94"/>
      <c r="R388" s="95"/>
      <c r="S388" s="95" t="b">
        <f t="shared" si="15"/>
        <v>0</v>
      </c>
      <c r="T388" s="95" t="b">
        <f t="shared" si="16"/>
        <v>0</v>
      </c>
      <c r="U388" t="b">
        <f t="shared" si="17"/>
        <v>0</v>
      </c>
    </row>
    <row r="389" spans="1:21" ht="12.75" customHeight="1" x14ac:dyDescent="0.2">
      <c r="A389" s="68">
        <v>379</v>
      </c>
      <c r="B389" s="90" t="s">
        <v>19</v>
      </c>
      <c r="C389" s="69" t="s">
        <v>365</v>
      </c>
      <c r="D389" s="70">
        <v>186.1311</v>
      </c>
      <c r="E389" s="71">
        <v>12.34</v>
      </c>
      <c r="F389" s="72"/>
      <c r="G389" s="73">
        <v>379</v>
      </c>
      <c r="H389" s="90" t="s">
        <v>19</v>
      </c>
      <c r="I389" s="74" t="s">
        <v>365</v>
      </c>
      <c r="J389" s="75">
        <v>186.1311</v>
      </c>
      <c r="K389" s="76">
        <v>31.17</v>
      </c>
      <c r="M389" s="93"/>
      <c r="N389" s="94"/>
      <c r="O389" s="94"/>
      <c r="P389" s="94"/>
      <c r="Q389" s="94"/>
      <c r="R389" s="95"/>
      <c r="S389" s="95" t="b">
        <f t="shared" si="15"/>
        <v>0</v>
      </c>
      <c r="T389" s="95" t="b">
        <f t="shared" si="16"/>
        <v>0</v>
      </c>
      <c r="U389" t="b">
        <f t="shared" si="17"/>
        <v>0</v>
      </c>
    </row>
    <row r="390" spans="1:21" ht="12.75" customHeight="1" x14ac:dyDescent="0.2">
      <c r="A390" s="68">
        <v>380</v>
      </c>
      <c r="B390" s="90" t="s">
        <v>19</v>
      </c>
      <c r="C390" s="69" t="s">
        <v>709</v>
      </c>
      <c r="D390" s="70">
        <v>371.2201</v>
      </c>
      <c r="E390" s="71">
        <v>24.61</v>
      </c>
      <c r="F390" s="72"/>
      <c r="G390" s="73">
        <v>380</v>
      </c>
      <c r="H390" s="90" t="s">
        <v>19</v>
      </c>
      <c r="I390" s="74" t="s">
        <v>709</v>
      </c>
      <c r="J390" s="75">
        <v>371.2201</v>
      </c>
      <c r="K390" s="76">
        <v>62.16</v>
      </c>
      <c r="M390" s="93"/>
      <c r="N390" s="94"/>
      <c r="O390" s="94"/>
      <c r="P390" s="94"/>
      <c r="Q390" s="94"/>
      <c r="R390" s="95"/>
      <c r="S390" s="95" t="b">
        <f t="shared" si="15"/>
        <v>0</v>
      </c>
      <c r="T390" s="95" t="b">
        <f t="shared" si="16"/>
        <v>0</v>
      </c>
      <c r="U390" t="b">
        <f t="shared" si="17"/>
        <v>0</v>
      </c>
    </row>
    <row r="391" spans="1:21" ht="12.75" customHeight="1" x14ac:dyDescent="0.2">
      <c r="A391" s="68">
        <v>381</v>
      </c>
      <c r="B391" s="90" t="s">
        <v>19</v>
      </c>
      <c r="C391" s="69" t="s">
        <v>366</v>
      </c>
      <c r="D391" s="70">
        <v>86.560699999999997</v>
      </c>
      <c r="E391" s="71">
        <v>5.74</v>
      </c>
      <c r="F391" s="72"/>
      <c r="G391" s="73">
        <v>381</v>
      </c>
      <c r="H391" s="90" t="s">
        <v>19</v>
      </c>
      <c r="I391" s="74" t="s">
        <v>366</v>
      </c>
      <c r="J391" s="75">
        <v>86.560699999999997</v>
      </c>
      <c r="K391" s="76">
        <v>14.5</v>
      </c>
      <c r="M391" s="93"/>
      <c r="N391" s="94"/>
      <c r="O391" s="94"/>
      <c r="P391" s="94"/>
      <c r="Q391" s="94"/>
      <c r="R391" s="95"/>
      <c r="S391" s="95" t="b">
        <f t="shared" si="15"/>
        <v>0</v>
      </c>
      <c r="T391" s="95" t="b">
        <f t="shared" si="16"/>
        <v>0</v>
      </c>
      <c r="U391" t="b">
        <f t="shared" si="17"/>
        <v>0</v>
      </c>
    </row>
    <row r="392" spans="1:21" ht="12.75" customHeight="1" x14ac:dyDescent="0.2">
      <c r="A392" s="68">
        <v>382</v>
      </c>
      <c r="B392" s="90" t="s">
        <v>19</v>
      </c>
      <c r="C392" s="69" t="s">
        <v>367</v>
      </c>
      <c r="D392" s="70">
        <v>55.834800000000001</v>
      </c>
      <c r="E392" s="71">
        <v>3.7</v>
      </c>
      <c r="F392" s="72"/>
      <c r="G392" s="73">
        <v>382</v>
      </c>
      <c r="H392" s="90" t="s">
        <v>19</v>
      </c>
      <c r="I392" s="74" t="s">
        <v>367</v>
      </c>
      <c r="J392" s="75">
        <v>55.834800000000001</v>
      </c>
      <c r="K392" s="76">
        <v>9.35</v>
      </c>
      <c r="M392" s="93"/>
      <c r="N392" s="94"/>
      <c r="O392" s="94"/>
      <c r="P392" s="94"/>
      <c r="Q392" s="94"/>
      <c r="R392" s="95"/>
      <c r="S392" s="95" t="b">
        <f t="shared" si="15"/>
        <v>0</v>
      </c>
      <c r="T392" s="95" t="b">
        <f t="shared" si="16"/>
        <v>0</v>
      </c>
      <c r="U392" t="b">
        <f t="shared" si="17"/>
        <v>0</v>
      </c>
    </row>
    <row r="393" spans="1:21" ht="12.75" customHeight="1" x14ac:dyDescent="0.2">
      <c r="A393" s="68">
        <v>383</v>
      </c>
      <c r="B393" s="90" t="s">
        <v>19</v>
      </c>
      <c r="C393" s="69" t="s">
        <v>687</v>
      </c>
      <c r="D393" s="70">
        <v>49.387300000000003</v>
      </c>
      <c r="E393" s="71">
        <v>3.27</v>
      </c>
      <c r="F393" s="72"/>
      <c r="G393" s="73">
        <v>383</v>
      </c>
      <c r="H393" s="90" t="s">
        <v>19</v>
      </c>
      <c r="I393" s="74" t="s">
        <v>687</v>
      </c>
      <c r="J393" s="75">
        <v>49.387300000000003</v>
      </c>
      <c r="K393" s="76">
        <v>8.27</v>
      </c>
      <c r="M393" s="93"/>
      <c r="N393" s="94"/>
      <c r="O393" s="94"/>
      <c r="P393" s="94"/>
      <c r="Q393" s="94"/>
      <c r="R393" s="95"/>
      <c r="S393" s="95" t="b">
        <f t="shared" si="15"/>
        <v>0</v>
      </c>
      <c r="T393" s="95" t="b">
        <f t="shared" si="16"/>
        <v>0</v>
      </c>
      <c r="U393" t="b">
        <f t="shared" si="17"/>
        <v>0</v>
      </c>
    </row>
    <row r="394" spans="1:21" ht="12.75" customHeight="1" x14ac:dyDescent="0.2">
      <c r="A394" s="68">
        <v>384</v>
      </c>
      <c r="B394" s="90" t="s">
        <v>19</v>
      </c>
      <c r="C394" s="69" t="s">
        <v>368</v>
      </c>
      <c r="D394" s="70">
        <v>1682.3371</v>
      </c>
      <c r="E394" s="71">
        <v>111.55</v>
      </c>
      <c r="F394" s="72"/>
      <c r="G394" s="73">
        <v>384</v>
      </c>
      <c r="H394" s="90" t="s">
        <v>19</v>
      </c>
      <c r="I394" s="74" t="s">
        <v>368</v>
      </c>
      <c r="J394" s="75">
        <v>1682.3371</v>
      </c>
      <c r="K394" s="76">
        <v>281.72000000000003</v>
      </c>
      <c r="M394" s="93"/>
      <c r="N394" s="94"/>
      <c r="O394" s="94"/>
      <c r="P394" s="94"/>
      <c r="Q394" s="94"/>
      <c r="R394" s="95"/>
      <c r="S394" s="95" t="b">
        <f t="shared" si="15"/>
        <v>0</v>
      </c>
      <c r="T394" s="95" t="b">
        <f t="shared" si="16"/>
        <v>0</v>
      </c>
      <c r="U394" t="b">
        <f t="shared" si="17"/>
        <v>0</v>
      </c>
    </row>
    <row r="395" spans="1:21" ht="12.75" customHeight="1" x14ac:dyDescent="0.2">
      <c r="A395" s="68">
        <v>385</v>
      </c>
      <c r="B395" s="90" t="s">
        <v>19</v>
      </c>
      <c r="C395" s="69" t="s">
        <v>369</v>
      </c>
      <c r="D395" s="70">
        <v>57.922699999999999</v>
      </c>
      <c r="E395" s="71">
        <v>3.84</v>
      </c>
      <c r="F395" s="72"/>
      <c r="G395" s="73">
        <v>385</v>
      </c>
      <c r="H395" s="90" t="s">
        <v>19</v>
      </c>
      <c r="I395" s="74" t="s">
        <v>369</v>
      </c>
      <c r="J395" s="75">
        <v>57.922699999999999</v>
      </c>
      <c r="K395" s="76">
        <v>9.6999999999999993</v>
      </c>
      <c r="M395" s="93"/>
      <c r="N395" s="94"/>
      <c r="O395" s="94"/>
      <c r="P395" s="94"/>
      <c r="Q395" s="94"/>
      <c r="R395" s="95"/>
      <c r="S395" s="95" t="b">
        <f t="shared" si="15"/>
        <v>0</v>
      </c>
      <c r="T395" s="95" t="b">
        <f t="shared" si="16"/>
        <v>0</v>
      </c>
      <c r="U395" t="b">
        <f t="shared" si="17"/>
        <v>0</v>
      </c>
    </row>
    <row r="396" spans="1:21" ht="12.75" customHeight="1" x14ac:dyDescent="0.2">
      <c r="A396" s="68">
        <v>386</v>
      </c>
      <c r="B396" s="90" t="s">
        <v>19</v>
      </c>
      <c r="C396" s="69" t="s">
        <v>370</v>
      </c>
      <c r="D396" s="70">
        <v>68.515100000000004</v>
      </c>
      <c r="E396" s="71">
        <v>4.54</v>
      </c>
      <c r="F396" s="72"/>
      <c r="G396" s="73">
        <v>386</v>
      </c>
      <c r="H396" s="90" t="s">
        <v>19</v>
      </c>
      <c r="I396" s="74" t="s">
        <v>370</v>
      </c>
      <c r="J396" s="75">
        <v>68.515100000000004</v>
      </c>
      <c r="K396" s="76">
        <v>11.47</v>
      </c>
      <c r="M396" s="93"/>
      <c r="N396" s="94"/>
      <c r="O396" s="94"/>
      <c r="P396" s="94"/>
      <c r="Q396" s="94"/>
      <c r="R396" s="95"/>
      <c r="S396" s="95" t="b">
        <f t="shared" si="15"/>
        <v>0</v>
      </c>
      <c r="T396" s="95" t="b">
        <f t="shared" si="16"/>
        <v>0</v>
      </c>
      <c r="U396" t="b">
        <f t="shared" si="17"/>
        <v>0</v>
      </c>
    </row>
    <row r="397" spans="1:21" ht="12.75" customHeight="1" x14ac:dyDescent="0.2">
      <c r="A397" s="68">
        <v>387</v>
      </c>
      <c r="B397" s="90" t="s">
        <v>19</v>
      </c>
      <c r="C397" s="69" t="s">
        <v>371</v>
      </c>
      <c r="D397" s="70">
        <v>60.859299999999998</v>
      </c>
      <c r="E397" s="71">
        <v>4.04</v>
      </c>
      <c r="F397" s="72"/>
      <c r="G397" s="73">
        <v>387</v>
      </c>
      <c r="H397" s="90" t="s">
        <v>19</v>
      </c>
      <c r="I397" s="74" t="s">
        <v>371</v>
      </c>
      <c r="J397" s="75">
        <v>60.859299999999998</v>
      </c>
      <c r="K397" s="76">
        <v>10.19</v>
      </c>
      <c r="M397" s="93"/>
      <c r="N397" s="94"/>
      <c r="O397" s="94"/>
      <c r="P397" s="94"/>
      <c r="Q397" s="94"/>
      <c r="R397" s="95"/>
      <c r="S397" s="95" t="b">
        <f t="shared" si="15"/>
        <v>0</v>
      </c>
      <c r="T397" s="95" t="b">
        <f t="shared" si="16"/>
        <v>0</v>
      </c>
      <c r="U397" t="b">
        <f t="shared" si="17"/>
        <v>0</v>
      </c>
    </row>
    <row r="398" spans="1:21" ht="12.75" customHeight="1" x14ac:dyDescent="0.2">
      <c r="A398" s="68">
        <v>388</v>
      </c>
      <c r="B398" s="90" t="s">
        <v>19</v>
      </c>
      <c r="C398" s="69" t="s">
        <v>372</v>
      </c>
      <c r="D398" s="70">
        <v>379.66410000000002</v>
      </c>
      <c r="E398" s="71">
        <v>25.17</v>
      </c>
      <c r="F398" s="72"/>
      <c r="G398" s="73">
        <v>388</v>
      </c>
      <c r="H398" s="90" t="s">
        <v>19</v>
      </c>
      <c r="I398" s="74" t="s">
        <v>372</v>
      </c>
      <c r="J398" s="75">
        <v>379.66410000000002</v>
      </c>
      <c r="K398" s="76">
        <v>63.58</v>
      </c>
      <c r="M398" s="93"/>
      <c r="N398" s="94"/>
      <c r="O398" s="94"/>
      <c r="P398" s="94"/>
      <c r="Q398" s="94"/>
      <c r="R398" s="95"/>
      <c r="S398" s="95" t="b">
        <f t="shared" si="15"/>
        <v>0</v>
      </c>
      <c r="T398" s="95" t="b">
        <f t="shared" si="16"/>
        <v>0</v>
      </c>
      <c r="U398" t="b">
        <f t="shared" si="17"/>
        <v>0</v>
      </c>
    </row>
    <row r="399" spans="1:21" ht="12.75" customHeight="1" x14ac:dyDescent="0.2">
      <c r="A399" s="68">
        <v>389</v>
      </c>
      <c r="B399" s="90" t="s">
        <v>19</v>
      </c>
      <c r="C399" s="69" t="s">
        <v>373</v>
      </c>
      <c r="D399" s="70">
        <v>38.652799999999999</v>
      </c>
      <c r="E399" s="71">
        <v>2.56</v>
      </c>
      <c r="F399" s="72"/>
      <c r="G399" s="73">
        <v>389</v>
      </c>
      <c r="H399" s="90" t="s">
        <v>19</v>
      </c>
      <c r="I399" s="74" t="s">
        <v>373</v>
      </c>
      <c r="J399" s="75">
        <v>38.652799999999999</v>
      </c>
      <c r="K399" s="76">
        <v>6.47</v>
      </c>
      <c r="M399" s="93"/>
      <c r="N399" s="94"/>
      <c r="O399" s="94"/>
      <c r="P399" s="94"/>
      <c r="Q399" s="94"/>
      <c r="R399" s="95"/>
      <c r="S399" s="95" t="b">
        <f t="shared" si="15"/>
        <v>0</v>
      </c>
      <c r="T399" s="95" t="b">
        <f t="shared" si="16"/>
        <v>0</v>
      </c>
      <c r="U399" t="b">
        <f t="shared" si="17"/>
        <v>0</v>
      </c>
    </row>
    <row r="400" spans="1:21" ht="12.75" customHeight="1" x14ac:dyDescent="0.2">
      <c r="A400" s="68">
        <v>390</v>
      </c>
      <c r="B400" s="90" t="s">
        <v>19</v>
      </c>
      <c r="C400" s="69" t="s">
        <v>374</v>
      </c>
      <c r="D400" s="70">
        <v>2139.3431</v>
      </c>
      <c r="E400" s="71">
        <v>141.85</v>
      </c>
      <c r="F400" s="72"/>
      <c r="G400" s="73">
        <v>390</v>
      </c>
      <c r="H400" s="90" t="s">
        <v>19</v>
      </c>
      <c r="I400" s="74" t="s">
        <v>374</v>
      </c>
      <c r="J400" s="75">
        <v>2139.3431</v>
      </c>
      <c r="K400" s="76">
        <v>358.25</v>
      </c>
      <c r="M400" s="93"/>
      <c r="N400" s="94"/>
      <c r="O400" s="94"/>
      <c r="P400" s="94"/>
      <c r="Q400" s="94"/>
      <c r="R400" s="95"/>
      <c r="S400" s="95" t="b">
        <f t="shared" ref="S400:S463" si="18">M400=J400</f>
        <v>0</v>
      </c>
      <c r="T400" s="95" t="b">
        <f t="shared" ref="T400:T463" si="19">N400=K400</f>
        <v>0</v>
      </c>
      <c r="U400" t="b">
        <f t="shared" ref="U400:U463" si="20">+O400=E400</f>
        <v>0</v>
      </c>
    </row>
    <row r="401" spans="1:21" ht="12.75" customHeight="1" x14ac:dyDescent="0.2">
      <c r="A401" s="68">
        <v>391</v>
      </c>
      <c r="B401" s="90" t="s">
        <v>19</v>
      </c>
      <c r="C401" s="69" t="s">
        <v>733</v>
      </c>
      <c r="D401" s="70">
        <v>286.03109999999998</v>
      </c>
      <c r="E401" s="71">
        <v>18.97</v>
      </c>
      <c r="F401" s="72"/>
      <c r="G401" s="73">
        <v>391</v>
      </c>
      <c r="H401" s="90" t="s">
        <v>19</v>
      </c>
      <c r="I401" s="74" t="s">
        <v>733</v>
      </c>
      <c r="J401" s="75">
        <v>286.03109999999998</v>
      </c>
      <c r="K401" s="76">
        <v>47.9</v>
      </c>
      <c r="M401" s="93"/>
      <c r="N401" s="94"/>
      <c r="O401" s="94"/>
      <c r="P401" s="94"/>
      <c r="Q401" s="94"/>
      <c r="R401" s="95"/>
      <c r="S401" s="95" t="b">
        <f t="shared" si="18"/>
        <v>0</v>
      </c>
      <c r="T401" s="95" t="b">
        <f t="shared" si="19"/>
        <v>0</v>
      </c>
      <c r="U401" t="b">
        <f t="shared" si="20"/>
        <v>0</v>
      </c>
    </row>
    <row r="402" spans="1:21" ht="12.75" customHeight="1" x14ac:dyDescent="0.2">
      <c r="A402" s="68">
        <v>392</v>
      </c>
      <c r="B402" s="90" t="s">
        <v>19</v>
      </c>
      <c r="C402" s="69" t="s">
        <v>375</v>
      </c>
      <c r="D402" s="70">
        <v>254.55359999999999</v>
      </c>
      <c r="E402" s="71">
        <v>16.88</v>
      </c>
      <c r="F402" s="72"/>
      <c r="G402" s="73">
        <v>392</v>
      </c>
      <c r="H402" s="90" t="s">
        <v>19</v>
      </c>
      <c r="I402" s="74" t="s">
        <v>375</v>
      </c>
      <c r="J402" s="75">
        <v>254.55359999999999</v>
      </c>
      <c r="K402" s="76">
        <v>42.63</v>
      </c>
      <c r="M402" s="93"/>
      <c r="N402" s="94"/>
      <c r="O402" s="94"/>
      <c r="P402" s="94"/>
      <c r="Q402" s="94"/>
      <c r="R402" s="95"/>
      <c r="S402" s="95" t="b">
        <f t="shared" si="18"/>
        <v>0</v>
      </c>
      <c r="T402" s="95" t="b">
        <f t="shared" si="19"/>
        <v>0</v>
      </c>
      <c r="U402" t="b">
        <f t="shared" si="20"/>
        <v>0</v>
      </c>
    </row>
    <row r="403" spans="1:21" ht="12.75" customHeight="1" x14ac:dyDescent="0.2">
      <c r="A403" s="68">
        <v>393</v>
      </c>
      <c r="B403" s="90" t="s">
        <v>19</v>
      </c>
      <c r="C403" s="69" t="s">
        <v>376</v>
      </c>
      <c r="D403" s="70">
        <v>235.3998</v>
      </c>
      <c r="E403" s="71">
        <v>15.61</v>
      </c>
      <c r="F403" s="72"/>
      <c r="G403" s="73">
        <v>393</v>
      </c>
      <c r="H403" s="90" t="s">
        <v>19</v>
      </c>
      <c r="I403" s="74" t="s">
        <v>376</v>
      </c>
      <c r="J403" s="75">
        <v>235.3998</v>
      </c>
      <c r="K403" s="76">
        <v>39.42</v>
      </c>
      <c r="M403" s="93"/>
      <c r="N403" s="94"/>
      <c r="O403" s="94"/>
      <c r="P403" s="94"/>
      <c r="Q403" s="94"/>
      <c r="R403" s="95"/>
      <c r="S403" s="95" t="b">
        <f t="shared" si="18"/>
        <v>0</v>
      </c>
      <c r="T403" s="95" t="b">
        <f t="shared" si="19"/>
        <v>0</v>
      </c>
      <c r="U403" t="b">
        <f t="shared" si="20"/>
        <v>0</v>
      </c>
    </row>
    <row r="404" spans="1:21" ht="12.75" customHeight="1" x14ac:dyDescent="0.2">
      <c r="A404" s="68">
        <v>394</v>
      </c>
      <c r="B404" s="90" t="s">
        <v>19</v>
      </c>
      <c r="C404" s="69" t="s">
        <v>377</v>
      </c>
      <c r="D404" s="70">
        <v>301.66660000000002</v>
      </c>
      <c r="E404" s="71">
        <v>20</v>
      </c>
      <c r="F404" s="72"/>
      <c r="G404" s="73">
        <v>394</v>
      </c>
      <c r="H404" s="90" t="s">
        <v>19</v>
      </c>
      <c r="I404" s="74" t="s">
        <v>377</v>
      </c>
      <c r="J404" s="75">
        <v>301.66660000000002</v>
      </c>
      <c r="K404" s="76">
        <v>50.52</v>
      </c>
      <c r="M404" s="93"/>
      <c r="N404" s="94"/>
      <c r="O404" s="94"/>
      <c r="P404" s="94"/>
      <c r="Q404" s="94"/>
      <c r="R404" s="95"/>
      <c r="S404" s="95" t="b">
        <f t="shared" si="18"/>
        <v>0</v>
      </c>
      <c r="T404" s="95" t="b">
        <f t="shared" si="19"/>
        <v>0</v>
      </c>
      <c r="U404" t="b">
        <f t="shared" si="20"/>
        <v>0</v>
      </c>
    </row>
    <row r="405" spans="1:21" ht="12.75" customHeight="1" x14ac:dyDescent="0.2">
      <c r="A405" s="68">
        <v>395</v>
      </c>
      <c r="B405" s="90" t="s">
        <v>19</v>
      </c>
      <c r="C405" s="69" t="s">
        <v>378</v>
      </c>
      <c r="D405" s="70">
        <v>34.882800000000003</v>
      </c>
      <c r="E405" s="71">
        <v>2.31</v>
      </c>
      <c r="F405" s="72"/>
      <c r="G405" s="73">
        <v>395</v>
      </c>
      <c r="H405" s="90" t="s">
        <v>19</v>
      </c>
      <c r="I405" s="74" t="s">
        <v>378</v>
      </c>
      <c r="J405" s="75">
        <v>34.882800000000003</v>
      </c>
      <c r="K405" s="76">
        <v>5.84</v>
      </c>
      <c r="M405" s="93"/>
      <c r="N405" s="94"/>
      <c r="O405" s="94"/>
      <c r="P405" s="94"/>
      <c r="Q405" s="94"/>
      <c r="R405" s="95"/>
      <c r="S405" s="95" t="b">
        <f t="shared" si="18"/>
        <v>0</v>
      </c>
      <c r="T405" s="95" t="b">
        <f t="shared" si="19"/>
        <v>0</v>
      </c>
      <c r="U405" t="b">
        <f t="shared" si="20"/>
        <v>0</v>
      </c>
    </row>
    <row r="406" spans="1:21" ht="12.75" customHeight="1" x14ac:dyDescent="0.2">
      <c r="A406" s="68">
        <v>396</v>
      </c>
      <c r="B406" s="90" t="s">
        <v>19</v>
      </c>
      <c r="C406" s="69" t="s">
        <v>379</v>
      </c>
      <c r="D406" s="70">
        <v>207.3604</v>
      </c>
      <c r="E406" s="71">
        <v>13.75</v>
      </c>
      <c r="F406" s="72"/>
      <c r="G406" s="73">
        <v>396</v>
      </c>
      <c r="H406" s="90" t="s">
        <v>19</v>
      </c>
      <c r="I406" s="74" t="s">
        <v>379</v>
      </c>
      <c r="J406" s="75">
        <v>207.3604</v>
      </c>
      <c r="K406" s="76">
        <v>34.72</v>
      </c>
      <c r="M406" s="93"/>
      <c r="N406" s="94"/>
      <c r="O406" s="94"/>
      <c r="P406" s="94"/>
      <c r="Q406" s="94"/>
      <c r="R406" s="95"/>
      <c r="S406" s="95" t="b">
        <f t="shared" si="18"/>
        <v>0</v>
      </c>
      <c r="T406" s="95" t="b">
        <f t="shared" si="19"/>
        <v>0</v>
      </c>
      <c r="U406" t="b">
        <f t="shared" si="20"/>
        <v>0</v>
      </c>
    </row>
    <row r="407" spans="1:21" ht="12.75" customHeight="1" x14ac:dyDescent="0.2">
      <c r="A407" s="68">
        <v>397</v>
      </c>
      <c r="B407" s="90" t="s">
        <v>19</v>
      </c>
      <c r="C407" s="69" t="s">
        <v>380</v>
      </c>
      <c r="D407" s="70">
        <v>241.81190000000001</v>
      </c>
      <c r="E407" s="71">
        <v>16.03</v>
      </c>
      <c r="F407" s="72"/>
      <c r="G407" s="73">
        <v>397</v>
      </c>
      <c r="H407" s="90" t="s">
        <v>19</v>
      </c>
      <c r="I407" s="74" t="s">
        <v>380</v>
      </c>
      <c r="J407" s="75">
        <v>241.81190000000001</v>
      </c>
      <c r="K407" s="76">
        <v>40.49</v>
      </c>
      <c r="M407" s="93"/>
      <c r="N407" s="94"/>
      <c r="O407" s="94"/>
      <c r="P407" s="94"/>
      <c r="Q407" s="94"/>
      <c r="R407" s="95"/>
      <c r="S407" s="95" t="b">
        <f t="shared" si="18"/>
        <v>0</v>
      </c>
      <c r="T407" s="95" t="b">
        <f t="shared" si="19"/>
        <v>0</v>
      </c>
      <c r="U407" t="b">
        <f t="shared" si="20"/>
        <v>0</v>
      </c>
    </row>
    <row r="408" spans="1:21" ht="12.75" customHeight="1" x14ac:dyDescent="0.2">
      <c r="A408" s="68">
        <v>398</v>
      </c>
      <c r="B408" s="90" t="s">
        <v>19</v>
      </c>
      <c r="C408" s="69" t="s">
        <v>381</v>
      </c>
      <c r="D408" s="70">
        <v>219.71029999999999</v>
      </c>
      <c r="E408" s="71">
        <v>14.57</v>
      </c>
      <c r="F408" s="72"/>
      <c r="G408" s="73">
        <v>398</v>
      </c>
      <c r="H408" s="90" t="s">
        <v>19</v>
      </c>
      <c r="I408" s="74" t="s">
        <v>381</v>
      </c>
      <c r="J408" s="75">
        <v>219.71029999999999</v>
      </c>
      <c r="K408" s="76">
        <v>36.79</v>
      </c>
      <c r="M408" s="93"/>
      <c r="N408" s="94"/>
      <c r="O408" s="94"/>
      <c r="P408" s="94"/>
      <c r="Q408" s="94"/>
      <c r="R408" s="95"/>
      <c r="S408" s="95" t="b">
        <f t="shared" si="18"/>
        <v>0</v>
      </c>
      <c r="T408" s="95" t="b">
        <f t="shared" si="19"/>
        <v>0</v>
      </c>
      <c r="U408" t="b">
        <f t="shared" si="20"/>
        <v>0</v>
      </c>
    </row>
    <row r="409" spans="1:21" ht="12.75" customHeight="1" x14ac:dyDescent="0.2">
      <c r="A409" s="68">
        <v>399</v>
      </c>
      <c r="B409" s="90" t="s">
        <v>19</v>
      </c>
      <c r="C409" s="69" t="s">
        <v>382</v>
      </c>
      <c r="D409" s="70">
        <v>53.881599999999999</v>
      </c>
      <c r="E409" s="71">
        <v>3.57</v>
      </c>
      <c r="F409" s="72"/>
      <c r="G409" s="73">
        <v>399</v>
      </c>
      <c r="H409" s="90" t="s">
        <v>19</v>
      </c>
      <c r="I409" s="74" t="s">
        <v>382</v>
      </c>
      <c r="J409" s="75">
        <v>53.881599999999999</v>
      </c>
      <c r="K409" s="76">
        <v>9.02</v>
      </c>
      <c r="M409" s="93"/>
      <c r="N409" s="94"/>
      <c r="O409" s="94"/>
      <c r="P409" s="94"/>
      <c r="Q409" s="94"/>
      <c r="R409" s="95"/>
      <c r="S409" s="95" t="b">
        <f t="shared" si="18"/>
        <v>0</v>
      </c>
      <c r="T409" s="95" t="b">
        <f t="shared" si="19"/>
        <v>0</v>
      </c>
      <c r="U409" t="b">
        <f t="shared" si="20"/>
        <v>0</v>
      </c>
    </row>
    <row r="410" spans="1:21" ht="12.75" customHeight="1" x14ac:dyDescent="0.2">
      <c r="A410" s="68">
        <v>400</v>
      </c>
      <c r="B410" s="90" t="s">
        <v>19</v>
      </c>
      <c r="C410" s="69" t="s">
        <v>383</v>
      </c>
      <c r="D410" s="70">
        <v>107.5204</v>
      </c>
      <c r="E410" s="71">
        <v>7.13</v>
      </c>
      <c r="F410" s="72"/>
      <c r="G410" s="73">
        <v>400</v>
      </c>
      <c r="H410" s="90" t="s">
        <v>19</v>
      </c>
      <c r="I410" s="74" t="s">
        <v>383</v>
      </c>
      <c r="J410" s="75">
        <v>107.5204</v>
      </c>
      <c r="K410" s="76">
        <v>18.010000000000002</v>
      </c>
      <c r="M410" s="93"/>
      <c r="N410" s="94"/>
      <c r="O410" s="94"/>
      <c r="P410" s="94"/>
      <c r="Q410" s="94"/>
      <c r="R410" s="95"/>
      <c r="S410" s="95" t="b">
        <f t="shared" si="18"/>
        <v>0</v>
      </c>
      <c r="T410" s="95" t="b">
        <f t="shared" si="19"/>
        <v>0</v>
      </c>
      <c r="U410" t="b">
        <f t="shared" si="20"/>
        <v>0</v>
      </c>
    </row>
    <row r="411" spans="1:21" ht="12.75" customHeight="1" x14ac:dyDescent="0.2">
      <c r="A411" s="68">
        <v>401</v>
      </c>
      <c r="B411" s="90" t="s">
        <v>19</v>
      </c>
      <c r="C411" s="69" t="s">
        <v>384</v>
      </c>
      <c r="D411" s="70">
        <v>341.76670000000001</v>
      </c>
      <c r="E411" s="71">
        <v>22.66</v>
      </c>
      <c r="F411" s="72"/>
      <c r="G411" s="73">
        <v>401</v>
      </c>
      <c r="H411" s="90" t="s">
        <v>19</v>
      </c>
      <c r="I411" s="74" t="s">
        <v>384</v>
      </c>
      <c r="J411" s="75">
        <v>341.76670000000001</v>
      </c>
      <c r="K411" s="76">
        <v>57.23</v>
      </c>
      <c r="M411" s="93"/>
      <c r="N411" s="94"/>
      <c r="O411" s="94"/>
      <c r="P411" s="94"/>
      <c r="Q411" s="94"/>
      <c r="R411" s="95"/>
      <c r="S411" s="95" t="b">
        <f t="shared" si="18"/>
        <v>0</v>
      </c>
      <c r="T411" s="95" t="b">
        <f t="shared" si="19"/>
        <v>0</v>
      </c>
      <c r="U411" t="b">
        <f t="shared" si="20"/>
        <v>0</v>
      </c>
    </row>
    <row r="412" spans="1:21" ht="12.75" customHeight="1" x14ac:dyDescent="0.2">
      <c r="A412" s="68">
        <v>402</v>
      </c>
      <c r="B412" s="90" t="s">
        <v>19</v>
      </c>
      <c r="C412" s="69" t="s">
        <v>385</v>
      </c>
      <c r="D412" s="70">
        <v>171.83930000000001</v>
      </c>
      <c r="E412" s="71">
        <v>11.39</v>
      </c>
      <c r="F412" s="72"/>
      <c r="G412" s="73">
        <v>402</v>
      </c>
      <c r="H412" s="90" t="s">
        <v>19</v>
      </c>
      <c r="I412" s="74" t="s">
        <v>385</v>
      </c>
      <c r="J412" s="75">
        <v>171.83930000000001</v>
      </c>
      <c r="K412" s="76">
        <v>28.78</v>
      </c>
      <c r="M412" s="93"/>
      <c r="N412" s="94"/>
      <c r="O412" s="94"/>
      <c r="P412" s="94"/>
      <c r="Q412" s="94"/>
      <c r="R412" s="95"/>
      <c r="S412" s="95" t="b">
        <f t="shared" si="18"/>
        <v>0</v>
      </c>
      <c r="T412" s="95" t="b">
        <f t="shared" si="19"/>
        <v>0</v>
      </c>
      <c r="U412" t="b">
        <f t="shared" si="20"/>
        <v>0</v>
      </c>
    </row>
    <row r="413" spans="1:21" ht="12.75" customHeight="1" x14ac:dyDescent="0.2">
      <c r="A413" s="68">
        <v>403</v>
      </c>
      <c r="B413" s="90" t="s">
        <v>19</v>
      </c>
      <c r="C413" s="69" t="s">
        <v>386</v>
      </c>
      <c r="D413" s="70">
        <v>93.939499999999995</v>
      </c>
      <c r="E413" s="71">
        <v>6.23</v>
      </c>
      <c r="F413" s="72"/>
      <c r="G413" s="73">
        <v>403</v>
      </c>
      <c r="H413" s="90" t="s">
        <v>19</v>
      </c>
      <c r="I413" s="74" t="s">
        <v>386</v>
      </c>
      <c r="J413" s="75">
        <v>93.939499999999995</v>
      </c>
      <c r="K413" s="76">
        <v>15.73</v>
      </c>
      <c r="M413" s="93"/>
      <c r="N413" s="94"/>
      <c r="O413" s="94"/>
      <c r="P413" s="94"/>
      <c r="Q413" s="94"/>
      <c r="R413" s="95"/>
      <c r="S413" s="95" t="b">
        <f t="shared" si="18"/>
        <v>0</v>
      </c>
      <c r="T413" s="95" t="b">
        <f t="shared" si="19"/>
        <v>0</v>
      </c>
      <c r="U413" t="b">
        <f t="shared" si="20"/>
        <v>0</v>
      </c>
    </row>
    <row r="414" spans="1:21" ht="12.75" customHeight="1" x14ac:dyDescent="0.2">
      <c r="A414" s="68">
        <v>404</v>
      </c>
      <c r="B414" s="90" t="s">
        <v>19</v>
      </c>
      <c r="C414" s="69" t="s">
        <v>387</v>
      </c>
      <c r="D414" s="70">
        <v>35.632300000000001</v>
      </c>
      <c r="E414" s="71">
        <v>2.36</v>
      </c>
      <c r="F414" s="72"/>
      <c r="G414" s="73">
        <v>404</v>
      </c>
      <c r="H414" s="90" t="s">
        <v>19</v>
      </c>
      <c r="I414" s="74" t="s">
        <v>387</v>
      </c>
      <c r="J414" s="75">
        <v>35.632300000000001</v>
      </c>
      <c r="K414" s="76">
        <v>5.97</v>
      </c>
      <c r="M414" s="93"/>
      <c r="N414" s="94"/>
      <c r="O414" s="94"/>
      <c r="P414" s="94"/>
      <c r="Q414" s="94"/>
      <c r="R414" s="95"/>
      <c r="S414" s="95" t="b">
        <f t="shared" si="18"/>
        <v>0</v>
      </c>
      <c r="T414" s="95" t="b">
        <f t="shared" si="19"/>
        <v>0</v>
      </c>
      <c r="U414" t="b">
        <f t="shared" si="20"/>
        <v>0</v>
      </c>
    </row>
    <row r="415" spans="1:21" ht="12.75" customHeight="1" x14ac:dyDescent="0.2">
      <c r="A415" s="68">
        <v>405</v>
      </c>
      <c r="B415" s="90" t="s">
        <v>19</v>
      </c>
      <c r="C415" s="69" t="s">
        <v>388</v>
      </c>
      <c r="D415" s="70">
        <v>97.336200000000005</v>
      </c>
      <c r="E415" s="71">
        <v>6.45</v>
      </c>
      <c r="F415" s="72"/>
      <c r="G415" s="73">
        <v>405</v>
      </c>
      <c r="H415" s="90" t="s">
        <v>19</v>
      </c>
      <c r="I415" s="74" t="s">
        <v>388</v>
      </c>
      <c r="J415" s="75">
        <v>97.336200000000005</v>
      </c>
      <c r="K415" s="76">
        <v>16.3</v>
      </c>
      <c r="M415" s="93"/>
      <c r="N415" s="94"/>
      <c r="O415" s="94"/>
      <c r="P415" s="94"/>
      <c r="Q415" s="94"/>
      <c r="R415" s="95"/>
      <c r="S415" s="95" t="b">
        <f t="shared" si="18"/>
        <v>0</v>
      </c>
      <c r="T415" s="95" t="b">
        <f t="shared" si="19"/>
        <v>0</v>
      </c>
      <c r="U415" t="b">
        <f t="shared" si="20"/>
        <v>0</v>
      </c>
    </row>
    <row r="416" spans="1:21" ht="12.75" customHeight="1" x14ac:dyDescent="0.2">
      <c r="A416" s="68">
        <v>406</v>
      </c>
      <c r="B416" s="90" t="s">
        <v>19</v>
      </c>
      <c r="C416" s="69" t="s">
        <v>389</v>
      </c>
      <c r="D416" s="70">
        <v>192.78970000000001</v>
      </c>
      <c r="E416" s="71">
        <v>12.78</v>
      </c>
      <c r="F416" s="72"/>
      <c r="G416" s="73">
        <v>406</v>
      </c>
      <c r="H416" s="90" t="s">
        <v>19</v>
      </c>
      <c r="I416" s="74" t="s">
        <v>389</v>
      </c>
      <c r="J416" s="75">
        <v>192.78970000000001</v>
      </c>
      <c r="K416" s="76">
        <v>32.28</v>
      </c>
      <c r="M416" s="93"/>
      <c r="N416" s="94"/>
      <c r="O416" s="94"/>
      <c r="P416" s="94"/>
      <c r="Q416" s="94"/>
      <c r="R416" s="95"/>
      <c r="S416" s="95" t="b">
        <f t="shared" si="18"/>
        <v>0</v>
      </c>
      <c r="T416" s="95" t="b">
        <f t="shared" si="19"/>
        <v>0</v>
      </c>
      <c r="U416" t="b">
        <f t="shared" si="20"/>
        <v>0</v>
      </c>
    </row>
    <row r="417" spans="1:21" ht="12.75" customHeight="1" x14ac:dyDescent="0.2">
      <c r="A417" s="68">
        <v>407</v>
      </c>
      <c r="B417" s="90" t="s">
        <v>19</v>
      </c>
      <c r="C417" s="69" t="s">
        <v>390</v>
      </c>
      <c r="D417" s="70">
        <v>104.81740000000001</v>
      </c>
      <c r="E417" s="71">
        <v>6.95</v>
      </c>
      <c r="F417" s="72"/>
      <c r="G417" s="73">
        <v>407</v>
      </c>
      <c r="H417" s="90" t="s">
        <v>19</v>
      </c>
      <c r="I417" s="74" t="s">
        <v>390</v>
      </c>
      <c r="J417" s="75">
        <v>104.81740000000001</v>
      </c>
      <c r="K417" s="76">
        <v>17.55</v>
      </c>
      <c r="M417" s="93"/>
      <c r="N417" s="94"/>
      <c r="O417" s="94"/>
      <c r="P417" s="94"/>
      <c r="Q417" s="94"/>
      <c r="R417" s="95"/>
      <c r="S417" s="95" t="b">
        <f t="shared" si="18"/>
        <v>0</v>
      </c>
      <c r="T417" s="95" t="b">
        <f t="shared" si="19"/>
        <v>0</v>
      </c>
      <c r="U417" t="b">
        <f t="shared" si="20"/>
        <v>0</v>
      </c>
    </row>
    <row r="418" spans="1:21" ht="12.75" customHeight="1" x14ac:dyDescent="0.2">
      <c r="A418" s="68">
        <v>408</v>
      </c>
      <c r="B418" s="90" t="s">
        <v>19</v>
      </c>
      <c r="C418" s="69" t="s">
        <v>699</v>
      </c>
      <c r="D418" s="70">
        <v>3898.6075000000001</v>
      </c>
      <c r="E418" s="71">
        <v>258.5</v>
      </c>
      <c r="F418" s="72"/>
      <c r="G418" s="73">
        <v>408</v>
      </c>
      <c r="H418" s="90" t="s">
        <v>19</v>
      </c>
      <c r="I418" s="74" t="s">
        <v>699</v>
      </c>
      <c r="J418" s="75">
        <v>3898.6075000000001</v>
      </c>
      <c r="K418" s="76">
        <v>652.85</v>
      </c>
      <c r="M418" s="93"/>
      <c r="N418" s="94"/>
      <c r="O418" s="94"/>
      <c r="P418" s="94"/>
      <c r="Q418" s="94"/>
      <c r="R418" s="95"/>
      <c r="S418" s="95" t="b">
        <f t="shared" si="18"/>
        <v>0</v>
      </c>
      <c r="T418" s="95" t="b">
        <f t="shared" si="19"/>
        <v>0</v>
      </c>
      <c r="U418" t="b">
        <f t="shared" si="20"/>
        <v>0</v>
      </c>
    </row>
    <row r="419" spans="1:21" ht="12.75" customHeight="1" x14ac:dyDescent="0.2">
      <c r="A419" s="68">
        <v>409</v>
      </c>
      <c r="B419" s="90" t="s">
        <v>19</v>
      </c>
      <c r="C419" s="69" t="s">
        <v>391</v>
      </c>
      <c r="D419" s="70">
        <v>154.64769999999999</v>
      </c>
      <c r="E419" s="71">
        <v>10.25</v>
      </c>
      <c r="F419" s="72"/>
      <c r="G419" s="73">
        <v>409</v>
      </c>
      <c r="H419" s="90" t="s">
        <v>19</v>
      </c>
      <c r="I419" s="74" t="s">
        <v>391</v>
      </c>
      <c r="J419" s="75">
        <v>154.64769999999999</v>
      </c>
      <c r="K419" s="76">
        <v>25.9</v>
      </c>
      <c r="M419" s="93"/>
      <c r="N419" s="94"/>
      <c r="O419" s="94"/>
      <c r="P419" s="94"/>
      <c r="Q419" s="94"/>
      <c r="R419" s="95"/>
      <c r="S419" s="95" t="b">
        <f t="shared" si="18"/>
        <v>0</v>
      </c>
      <c r="T419" s="95" t="b">
        <f t="shared" si="19"/>
        <v>0</v>
      </c>
      <c r="U419" t="b">
        <f t="shared" si="20"/>
        <v>0</v>
      </c>
    </row>
    <row r="420" spans="1:21" ht="12.75" customHeight="1" x14ac:dyDescent="0.2">
      <c r="A420" s="68">
        <v>410</v>
      </c>
      <c r="B420" s="90" t="s">
        <v>19</v>
      </c>
      <c r="C420" s="69" t="s">
        <v>392</v>
      </c>
      <c r="D420" s="70">
        <v>1303.2371000000001</v>
      </c>
      <c r="E420" s="71">
        <v>86.41</v>
      </c>
      <c r="F420" s="72"/>
      <c r="G420" s="73">
        <v>410</v>
      </c>
      <c r="H420" s="90" t="s">
        <v>19</v>
      </c>
      <c r="I420" s="74" t="s">
        <v>392</v>
      </c>
      <c r="J420" s="75">
        <v>1303.2371000000001</v>
      </c>
      <c r="K420" s="76">
        <v>218.24</v>
      </c>
      <c r="M420" s="93"/>
      <c r="N420" s="94"/>
      <c r="O420" s="94"/>
      <c r="P420" s="94"/>
      <c r="Q420" s="94"/>
      <c r="R420" s="95"/>
      <c r="S420" s="95" t="b">
        <f t="shared" si="18"/>
        <v>0</v>
      </c>
      <c r="T420" s="95" t="b">
        <f t="shared" si="19"/>
        <v>0</v>
      </c>
      <c r="U420" t="b">
        <f t="shared" si="20"/>
        <v>0</v>
      </c>
    </row>
    <row r="421" spans="1:21" ht="12.75" customHeight="1" x14ac:dyDescent="0.2">
      <c r="A421" s="68">
        <v>411</v>
      </c>
      <c r="B421" s="90" t="s">
        <v>19</v>
      </c>
      <c r="C421" s="69" t="s">
        <v>393</v>
      </c>
      <c r="D421" s="70">
        <v>2592.4459999999999</v>
      </c>
      <c r="E421" s="71">
        <v>171.9</v>
      </c>
      <c r="F421" s="72"/>
      <c r="G421" s="73">
        <v>411</v>
      </c>
      <c r="H421" s="90" t="s">
        <v>19</v>
      </c>
      <c r="I421" s="74" t="s">
        <v>393</v>
      </c>
      <c r="J421" s="75">
        <v>2592.4459999999999</v>
      </c>
      <c r="K421" s="76">
        <v>434.12</v>
      </c>
      <c r="M421" s="93"/>
      <c r="N421" s="94"/>
      <c r="O421" s="94"/>
      <c r="P421" s="94"/>
      <c r="Q421" s="94"/>
      <c r="R421" s="95"/>
      <c r="S421" s="95" t="b">
        <f t="shared" si="18"/>
        <v>0</v>
      </c>
      <c r="T421" s="95" t="b">
        <f t="shared" si="19"/>
        <v>0</v>
      </c>
      <c r="U421" t="b">
        <f t="shared" si="20"/>
        <v>0</v>
      </c>
    </row>
    <row r="422" spans="1:21" ht="12.75" customHeight="1" x14ac:dyDescent="0.2">
      <c r="A422" s="68">
        <v>412</v>
      </c>
      <c r="B422" s="90" t="s">
        <v>19</v>
      </c>
      <c r="C422" s="69" t="s">
        <v>394</v>
      </c>
      <c r="D422" s="70">
        <v>2289.0322999999999</v>
      </c>
      <c r="E422" s="71">
        <v>151.78</v>
      </c>
      <c r="F422" s="72"/>
      <c r="G422" s="73">
        <v>412</v>
      </c>
      <c r="H422" s="90" t="s">
        <v>19</v>
      </c>
      <c r="I422" s="74" t="s">
        <v>394</v>
      </c>
      <c r="J422" s="75">
        <v>2289.0322999999999</v>
      </c>
      <c r="K422" s="76">
        <v>383.32</v>
      </c>
      <c r="M422" s="93"/>
      <c r="N422" s="94"/>
      <c r="O422" s="94"/>
      <c r="P422" s="94"/>
      <c r="Q422" s="94"/>
      <c r="R422" s="95"/>
      <c r="S422" s="95" t="b">
        <f t="shared" si="18"/>
        <v>0</v>
      </c>
      <c r="T422" s="95" t="b">
        <f t="shared" si="19"/>
        <v>0</v>
      </c>
      <c r="U422" t="b">
        <f t="shared" si="20"/>
        <v>0</v>
      </c>
    </row>
    <row r="423" spans="1:21" ht="12.75" customHeight="1" x14ac:dyDescent="0.2">
      <c r="A423" s="68">
        <v>413</v>
      </c>
      <c r="B423" s="90" t="s">
        <v>19</v>
      </c>
      <c r="C423" s="69" t="s">
        <v>395</v>
      </c>
      <c r="D423" s="70">
        <v>48.687100000000001</v>
      </c>
      <c r="E423" s="71">
        <v>3.23</v>
      </c>
      <c r="F423" s="72"/>
      <c r="G423" s="73">
        <v>413</v>
      </c>
      <c r="H423" s="90" t="s">
        <v>19</v>
      </c>
      <c r="I423" s="74" t="s">
        <v>395</v>
      </c>
      <c r="J423" s="75">
        <v>48.687100000000001</v>
      </c>
      <c r="K423" s="76">
        <v>8.15</v>
      </c>
      <c r="M423" s="93"/>
      <c r="N423" s="94"/>
      <c r="O423" s="94"/>
      <c r="P423" s="94"/>
      <c r="Q423" s="94"/>
      <c r="R423" s="95"/>
      <c r="S423" s="95" t="b">
        <f t="shared" si="18"/>
        <v>0</v>
      </c>
      <c r="T423" s="95" t="b">
        <f t="shared" si="19"/>
        <v>0</v>
      </c>
      <c r="U423" t="b">
        <f t="shared" si="20"/>
        <v>0</v>
      </c>
    </row>
    <row r="424" spans="1:21" ht="12.75" customHeight="1" x14ac:dyDescent="0.2">
      <c r="A424" s="68">
        <v>414</v>
      </c>
      <c r="B424" s="90" t="s">
        <v>19</v>
      </c>
      <c r="C424" s="69" t="s">
        <v>396</v>
      </c>
      <c r="D424" s="70">
        <v>142.8116</v>
      </c>
      <c r="E424" s="71">
        <v>9.4700000000000006</v>
      </c>
      <c r="F424" s="72"/>
      <c r="G424" s="73">
        <v>414</v>
      </c>
      <c r="H424" s="90" t="s">
        <v>19</v>
      </c>
      <c r="I424" s="74" t="s">
        <v>396</v>
      </c>
      <c r="J424" s="75">
        <v>142.8116</v>
      </c>
      <c r="K424" s="76">
        <v>23.91</v>
      </c>
      <c r="M424" s="93"/>
      <c r="N424" s="94"/>
      <c r="O424" s="94"/>
      <c r="P424" s="94"/>
      <c r="Q424" s="94"/>
      <c r="R424" s="95"/>
      <c r="S424" s="95" t="b">
        <f t="shared" si="18"/>
        <v>0</v>
      </c>
      <c r="T424" s="95" t="b">
        <f t="shared" si="19"/>
        <v>0</v>
      </c>
      <c r="U424" t="b">
        <f t="shared" si="20"/>
        <v>0</v>
      </c>
    </row>
    <row r="425" spans="1:21" ht="12.75" customHeight="1" x14ac:dyDescent="0.2">
      <c r="A425" s="68">
        <v>415</v>
      </c>
      <c r="B425" s="90" t="s">
        <v>19</v>
      </c>
      <c r="C425" s="69" t="s">
        <v>397</v>
      </c>
      <c r="D425" s="70">
        <v>18.505800000000001</v>
      </c>
      <c r="E425" s="71">
        <v>1.23</v>
      </c>
      <c r="F425" s="72"/>
      <c r="G425" s="73">
        <v>415</v>
      </c>
      <c r="H425" s="90" t="s">
        <v>19</v>
      </c>
      <c r="I425" s="74" t="s">
        <v>397</v>
      </c>
      <c r="J425" s="75">
        <v>18.505800000000001</v>
      </c>
      <c r="K425" s="76">
        <v>3.1</v>
      </c>
      <c r="M425" s="93"/>
      <c r="N425" s="94"/>
      <c r="O425" s="94"/>
      <c r="P425" s="94"/>
      <c r="Q425" s="94"/>
      <c r="R425" s="95"/>
      <c r="S425" s="95" t="b">
        <f t="shared" si="18"/>
        <v>0</v>
      </c>
      <c r="T425" s="95" t="b">
        <f t="shared" si="19"/>
        <v>0</v>
      </c>
      <c r="U425" t="b">
        <f t="shared" si="20"/>
        <v>0</v>
      </c>
    </row>
    <row r="426" spans="1:21" ht="12.75" customHeight="1" x14ac:dyDescent="0.2">
      <c r="A426" s="68">
        <v>416</v>
      </c>
      <c r="B426" s="90" t="s">
        <v>19</v>
      </c>
      <c r="C426" s="69" t="s">
        <v>398</v>
      </c>
      <c r="D426" s="70">
        <v>186.2131</v>
      </c>
      <c r="E426" s="71">
        <v>12.35</v>
      </c>
      <c r="F426" s="72"/>
      <c r="G426" s="73">
        <v>416</v>
      </c>
      <c r="H426" s="90" t="s">
        <v>19</v>
      </c>
      <c r="I426" s="74" t="s">
        <v>398</v>
      </c>
      <c r="J426" s="75">
        <v>186.2131</v>
      </c>
      <c r="K426" s="76">
        <v>31.18</v>
      </c>
      <c r="M426" s="93"/>
      <c r="N426" s="94"/>
      <c r="O426" s="94"/>
      <c r="P426" s="94"/>
      <c r="Q426" s="94"/>
      <c r="R426" s="95"/>
      <c r="S426" s="95" t="b">
        <f t="shared" si="18"/>
        <v>0</v>
      </c>
      <c r="T426" s="95" t="b">
        <f t="shared" si="19"/>
        <v>0</v>
      </c>
      <c r="U426" t="b">
        <f t="shared" si="20"/>
        <v>0</v>
      </c>
    </row>
    <row r="427" spans="1:21" ht="12.75" customHeight="1" x14ac:dyDescent="0.2">
      <c r="A427" s="68">
        <v>417</v>
      </c>
      <c r="B427" s="90" t="s">
        <v>19</v>
      </c>
      <c r="C427" s="69" t="s">
        <v>399</v>
      </c>
      <c r="D427" s="70">
        <v>716.16309999999999</v>
      </c>
      <c r="E427" s="71">
        <v>47.49</v>
      </c>
      <c r="F427" s="72"/>
      <c r="G427" s="73">
        <v>417</v>
      </c>
      <c r="H427" s="90" t="s">
        <v>19</v>
      </c>
      <c r="I427" s="74" t="s">
        <v>399</v>
      </c>
      <c r="J427" s="75">
        <v>716.16309999999999</v>
      </c>
      <c r="K427" s="76">
        <v>119.93</v>
      </c>
      <c r="M427" s="93"/>
      <c r="N427" s="94"/>
      <c r="O427" s="94"/>
      <c r="P427" s="94"/>
      <c r="Q427" s="94"/>
      <c r="R427" s="95"/>
      <c r="S427" s="95" t="b">
        <f t="shared" si="18"/>
        <v>0</v>
      </c>
      <c r="T427" s="95" t="b">
        <f t="shared" si="19"/>
        <v>0</v>
      </c>
      <c r="U427" t="b">
        <f t="shared" si="20"/>
        <v>0</v>
      </c>
    </row>
    <row r="428" spans="1:21" ht="12.75" customHeight="1" x14ac:dyDescent="0.2">
      <c r="A428" s="68">
        <v>418</v>
      </c>
      <c r="B428" s="90" t="s">
        <v>19</v>
      </c>
      <c r="C428" s="69" t="s">
        <v>400</v>
      </c>
      <c r="D428" s="70">
        <v>127.4658</v>
      </c>
      <c r="E428" s="71">
        <v>8.4499999999999993</v>
      </c>
      <c r="F428" s="72"/>
      <c r="G428" s="73">
        <v>418</v>
      </c>
      <c r="H428" s="90" t="s">
        <v>19</v>
      </c>
      <c r="I428" s="74" t="s">
        <v>400</v>
      </c>
      <c r="J428" s="75">
        <v>127.4658</v>
      </c>
      <c r="K428" s="76">
        <v>21.35</v>
      </c>
      <c r="M428" s="93"/>
      <c r="N428" s="94"/>
      <c r="O428" s="94"/>
      <c r="P428" s="94"/>
      <c r="Q428" s="94"/>
      <c r="R428" s="95"/>
      <c r="S428" s="95" t="b">
        <f t="shared" si="18"/>
        <v>0</v>
      </c>
      <c r="T428" s="95" t="b">
        <f t="shared" si="19"/>
        <v>0</v>
      </c>
      <c r="U428" t="b">
        <f t="shared" si="20"/>
        <v>0</v>
      </c>
    </row>
    <row r="429" spans="1:21" ht="12.75" customHeight="1" x14ac:dyDescent="0.2">
      <c r="A429" s="68">
        <v>419</v>
      </c>
      <c r="B429" s="90" t="s">
        <v>19</v>
      </c>
      <c r="C429" s="69" t="s">
        <v>401</v>
      </c>
      <c r="D429" s="70">
        <v>160.6936</v>
      </c>
      <c r="E429" s="71">
        <v>10.66</v>
      </c>
      <c r="F429" s="72"/>
      <c r="G429" s="73">
        <v>419</v>
      </c>
      <c r="H429" s="90" t="s">
        <v>19</v>
      </c>
      <c r="I429" s="74" t="s">
        <v>401</v>
      </c>
      <c r="J429" s="75">
        <v>160.6936</v>
      </c>
      <c r="K429" s="76">
        <v>26.91</v>
      </c>
      <c r="M429" s="93"/>
      <c r="N429" s="94"/>
      <c r="O429" s="94"/>
      <c r="P429" s="94"/>
      <c r="Q429" s="94"/>
      <c r="R429" s="95"/>
      <c r="S429" s="95" t="b">
        <f t="shared" si="18"/>
        <v>0</v>
      </c>
      <c r="T429" s="95" t="b">
        <f t="shared" si="19"/>
        <v>0</v>
      </c>
      <c r="U429" t="b">
        <f t="shared" si="20"/>
        <v>0</v>
      </c>
    </row>
    <row r="430" spans="1:21" ht="12.75" customHeight="1" x14ac:dyDescent="0.2">
      <c r="A430" s="68">
        <v>420</v>
      </c>
      <c r="B430" s="90" t="s">
        <v>19</v>
      </c>
      <c r="C430" s="69" t="s">
        <v>402</v>
      </c>
      <c r="D430" s="70">
        <v>125.69110000000001</v>
      </c>
      <c r="E430" s="71">
        <v>8.33</v>
      </c>
      <c r="F430" s="72"/>
      <c r="G430" s="73">
        <v>420</v>
      </c>
      <c r="H430" s="90" t="s">
        <v>19</v>
      </c>
      <c r="I430" s="74" t="s">
        <v>402</v>
      </c>
      <c r="J430" s="75">
        <v>125.69110000000001</v>
      </c>
      <c r="K430" s="76">
        <v>21.05</v>
      </c>
      <c r="M430" s="93"/>
      <c r="N430" s="94"/>
      <c r="O430" s="94"/>
      <c r="P430" s="94"/>
      <c r="Q430" s="94"/>
      <c r="R430" s="95"/>
      <c r="S430" s="95" t="b">
        <f t="shared" si="18"/>
        <v>0</v>
      </c>
      <c r="T430" s="95" t="b">
        <f t="shared" si="19"/>
        <v>0</v>
      </c>
      <c r="U430" t="b">
        <f t="shared" si="20"/>
        <v>0</v>
      </c>
    </row>
    <row r="431" spans="1:21" ht="12.75" customHeight="1" x14ac:dyDescent="0.2">
      <c r="A431" s="68">
        <v>421</v>
      </c>
      <c r="B431" s="90" t="s">
        <v>19</v>
      </c>
      <c r="C431" s="69" t="s">
        <v>403</v>
      </c>
      <c r="D431" s="70">
        <v>139.8407</v>
      </c>
      <c r="E431" s="71">
        <v>9.27</v>
      </c>
      <c r="F431" s="72"/>
      <c r="G431" s="73">
        <v>421</v>
      </c>
      <c r="H431" s="90" t="s">
        <v>19</v>
      </c>
      <c r="I431" s="74" t="s">
        <v>403</v>
      </c>
      <c r="J431" s="75">
        <v>139.8407</v>
      </c>
      <c r="K431" s="76">
        <v>23.42</v>
      </c>
      <c r="M431" s="93"/>
      <c r="N431" s="94"/>
      <c r="O431" s="94"/>
      <c r="P431" s="94"/>
      <c r="Q431" s="94"/>
      <c r="R431" s="95"/>
      <c r="S431" s="95" t="b">
        <f t="shared" si="18"/>
        <v>0</v>
      </c>
      <c r="T431" s="95" t="b">
        <f t="shared" si="19"/>
        <v>0</v>
      </c>
      <c r="U431" t="b">
        <f t="shared" si="20"/>
        <v>0</v>
      </c>
    </row>
    <row r="432" spans="1:21" ht="12.75" customHeight="1" x14ac:dyDescent="0.2">
      <c r="A432" s="68">
        <v>422</v>
      </c>
      <c r="B432" s="90" t="s">
        <v>19</v>
      </c>
      <c r="C432" s="69" t="s">
        <v>404</v>
      </c>
      <c r="D432" s="70">
        <v>120.25879999999999</v>
      </c>
      <c r="E432" s="71">
        <v>7.97</v>
      </c>
      <c r="F432" s="72"/>
      <c r="G432" s="73">
        <v>422</v>
      </c>
      <c r="H432" s="90" t="s">
        <v>19</v>
      </c>
      <c r="I432" s="74" t="s">
        <v>404</v>
      </c>
      <c r="J432" s="75">
        <v>120.25879999999999</v>
      </c>
      <c r="K432" s="76">
        <v>20.14</v>
      </c>
      <c r="M432" s="93"/>
      <c r="N432" s="94"/>
      <c r="O432" s="94"/>
      <c r="P432" s="94"/>
      <c r="Q432" s="94"/>
      <c r="R432" s="95"/>
      <c r="S432" s="95" t="b">
        <f t="shared" si="18"/>
        <v>0</v>
      </c>
      <c r="T432" s="95" t="b">
        <f t="shared" si="19"/>
        <v>0</v>
      </c>
      <c r="U432" t="b">
        <f t="shared" si="20"/>
        <v>0</v>
      </c>
    </row>
    <row r="433" spans="1:21" ht="12.75" customHeight="1" x14ac:dyDescent="0.2">
      <c r="A433" s="68">
        <v>423</v>
      </c>
      <c r="B433" s="90" t="s">
        <v>19</v>
      </c>
      <c r="C433" s="69" t="s">
        <v>405</v>
      </c>
      <c r="D433" s="70">
        <v>242.1157</v>
      </c>
      <c r="E433" s="71">
        <v>16.05</v>
      </c>
      <c r="F433" s="72"/>
      <c r="G433" s="73">
        <v>423</v>
      </c>
      <c r="H433" s="90" t="s">
        <v>19</v>
      </c>
      <c r="I433" s="74" t="s">
        <v>405</v>
      </c>
      <c r="J433" s="75">
        <v>242.1157</v>
      </c>
      <c r="K433" s="76">
        <v>40.54</v>
      </c>
      <c r="M433" s="93"/>
      <c r="N433" s="94"/>
      <c r="O433" s="94"/>
      <c r="P433" s="94"/>
      <c r="Q433" s="94"/>
      <c r="R433" s="95"/>
      <c r="S433" s="95" t="b">
        <f t="shared" si="18"/>
        <v>0</v>
      </c>
      <c r="T433" s="95" t="b">
        <f t="shared" si="19"/>
        <v>0</v>
      </c>
      <c r="U433" t="b">
        <f t="shared" si="20"/>
        <v>0</v>
      </c>
    </row>
    <row r="434" spans="1:21" ht="12.75" customHeight="1" x14ac:dyDescent="0.2">
      <c r="A434" s="68">
        <v>424</v>
      </c>
      <c r="B434" s="90" t="s">
        <v>19</v>
      </c>
      <c r="C434" s="69" t="s">
        <v>406</v>
      </c>
      <c r="D434" s="70">
        <v>70.784199999999998</v>
      </c>
      <c r="E434" s="71">
        <v>4.6900000000000004</v>
      </c>
      <c r="F434" s="72"/>
      <c r="G434" s="73">
        <v>424</v>
      </c>
      <c r="H434" s="90" t="s">
        <v>19</v>
      </c>
      <c r="I434" s="74" t="s">
        <v>406</v>
      </c>
      <c r="J434" s="75">
        <v>70.784199999999998</v>
      </c>
      <c r="K434" s="76">
        <v>11.85</v>
      </c>
      <c r="M434" s="93"/>
      <c r="N434" s="94"/>
      <c r="O434" s="94"/>
      <c r="P434" s="94"/>
      <c r="Q434" s="94"/>
      <c r="R434" s="95"/>
      <c r="S434" s="95" t="b">
        <f t="shared" si="18"/>
        <v>0</v>
      </c>
      <c r="T434" s="95" t="b">
        <f t="shared" si="19"/>
        <v>0</v>
      </c>
      <c r="U434" t="b">
        <f t="shared" si="20"/>
        <v>0</v>
      </c>
    </row>
    <row r="435" spans="1:21" ht="12.75" customHeight="1" x14ac:dyDescent="0.2">
      <c r="A435" s="68">
        <v>425</v>
      </c>
      <c r="B435" s="90" t="s">
        <v>19</v>
      </c>
      <c r="C435" s="69" t="s">
        <v>407</v>
      </c>
      <c r="D435" s="70">
        <v>119.2373</v>
      </c>
      <c r="E435" s="71">
        <v>7.91</v>
      </c>
      <c r="F435" s="72"/>
      <c r="G435" s="73">
        <v>425</v>
      </c>
      <c r="H435" s="90" t="s">
        <v>19</v>
      </c>
      <c r="I435" s="74" t="s">
        <v>407</v>
      </c>
      <c r="J435" s="75">
        <v>119.2373</v>
      </c>
      <c r="K435" s="76">
        <v>19.97</v>
      </c>
      <c r="M435" s="93"/>
      <c r="N435" s="94"/>
      <c r="O435" s="94"/>
      <c r="P435" s="94"/>
      <c r="Q435" s="94"/>
      <c r="R435" s="95"/>
      <c r="S435" s="95" t="b">
        <f t="shared" si="18"/>
        <v>0</v>
      </c>
      <c r="T435" s="95" t="b">
        <f t="shared" si="19"/>
        <v>0</v>
      </c>
      <c r="U435" t="b">
        <f t="shared" si="20"/>
        <v>0</v>
      </c>
    </row>
    <row r="436" spans="1:21" ht="12.75" customHeight="1" x14ac:dyDescent="0.2">
      <c r="A436" s="68">
        <v>426</v>
      </c>
      <c r="B436" s="90" t="s">
        <v>19</v>
      </c>
      <c r="C436" s="69" t="s">
        <v>408</v>
      </c>
      <c r="D436" s="70">
        <v>203.1234</v>
      </c>
      <c r="E436" s="71">
        <v>13.47</v>
      </c>
      <c r="F436" s="72"/>
      <c r="G436" s="73">
        <v>426</v>
      </c>
      <c r="H436" s="90" t="s">
        <v>19</v>
      </c>
      <c r="I436" s="74" t="s">
        <v>408</v>
      </c>
      <c r="J436" s="75">
        <v>203.1234</v>
      </c>
      <c r="K436" s="76">
        <v>34.01</v>
      </c>
      <c r="M436" s="93"/>
      <c r="N436" s="94"/>
      <c r="O436" s="94"/>
      <c r="P436" s="94"/>
      <c r="Q436" s="94"/>
      <c r="R436" s="95"/>
      <c r="S436" s="95" t="b">
        <f t="shared" si="18"/>
        <v>0</v>
      </c>
      <c r="T436" s="95" t="b">
        <f t="shared" si="19"/>
        <v>0</v>
      </c>
      <c r="U436" t="b">
        <f t="shared" si="20"/>
        <v>0</v>
      </c>
    </row>
    <row r="437" spans="1:21" ht="12.75" customHeight="1" x14ac:dyDescent="0.2">
      <c r="A437" s="68">
        <v>427</v>
      </c>
      <c r="B437" s="90" t="s">
        <v>19</v>
      </c>
      <c r="C437" s="69" t="s">
        <v>409</v>
      </c>
      <c r="D437" s="70">
        <v>235.9744</v>
      </c>
      <c r="E437" s="71">
        <v>15.65</v>
      </c>
      <c r="F437" s="72"/>
      <c r="G437" s="73">
        <v>427</v>
      </c>
      <c r="H437" s="90" t="s">
        <v>19</v>
      </c>
      <c r="I437" s="74" t="s">
        <v>409</v>
      </c>
      <c r="J437" s="75">
        <v>235.9744</v>
      </c>
      <c r="K437" s="76">
        <v>39.520000000000003</v>
      </c>
      <c r="M437" s="93"/>
      <c r="N437" s="94"/>
      <c r="O437" s="94"/>
      <c r="P437" s="94"/>
      <c r="Q437" s="94"/>
      <c r="R437" s="95"/>
      <c r="S437" s="95" t="b">
        <f t="shared" si="18"/>
        <v>0</v>
      </c>
      <c r="T437" s="95" t="b">
        <f t="shared" si="19"/>
        <v>0</v>
      </c>
      <c r="U437" t="b">
        <f t="shared" si="20"/>
        <v>0</v>
      </c>
    </row>
    <row r="438" spans="1:21" ht="12.75" customHeight="1" x14ac:dyDescent="0.2">
      <c r="A438" s="68">
        <v>428</v>
      </c>
      <c r="B438" s="90" t="s">
        <v>19</v>
      </c>
      <c r="C438" s="69" t="s">
        <v>410</v>
      </c>
      <c r="D438" s="70">
        <v>112.4222</v>
      </c>
      <c r="E438" s="71">
        <v>7.45</v>
      </c>
      <c r="F438" s="72"/>
      <c r="G438" s="73">
        <v>428</v>
      </c>
      <c r="H438" s="90" t="s">
        <v>19</v>
      </c>
      <c r="I438" s="74" t="s">
        <v>410</v>
      </c>
      <c r="J438" s="75">
        <v>112.4222</v>
      </c>
      <c r="K438" s="76">
        <v>18.829999999999998</v>
      </c>
      <c r="M438" s="93"/>
      <c r="N438" s="94"/>
      <c r="O438" s="94"/>
      <c r="P438" s="94"/>
      <c r="Q438" s="94"/>
      <c r="R438" s="95"/>
      <c r="S438" s="95" t="b">
        <f t="shared" si="18"/>
        <v>0</v>
      </c>
      <c r="T438" s="95" t="b">
        <f t="shared" si="19"/>
        <v>0</v>
      </c>
      <c r="U438" t="b">
        <f t="shared" si="20"/>
        <v>0</v>
      </c>
    </row>
    <row r="439" spans="1:21" ht="12.75" customHeight="1" x14ac:dyDescent="0.2">
      <c r="A439" s="68">
        <v>429</v>
      </c>
      <c r="B439" s="90" t="s">
        <v>19</v>
      </c>
      <c r="C439" s="69" t="s">
        <v>411</v>
      </c>
      <c r="D439" s="70">
        <v>138.4212</v>
      </c>
      <c r="E439" s="71">
        <v>9.18</v>
      </c>
      <c r="F439" s="72"/>
      <c r="G439" s="73">
        <v>429</v>
      </c>
      <c r="H439" s="90" t="s">
        <v>19</v>
      </c>
      <c r="I439" s="74" t="s">
        <v>411</v>
      </c>
      <c r="J439" s="75">
        <v>138.4212</v>
      </c>
      <c r="K439" s="76">
        <v>23.18</v>
      </c>
      <c r="M439" s="93"/>
      <c r="N439" s="94"/>
      <c r="O439" s="94"/>
      <c r="P439" s="94"/>
      <c r="Q439" s="94"/>
      <c r="R439" s="95"/>
      <c r="S439" s="95" t="b">
        <f t="shared" si="18"/>
        <v>0</v>
      </c>
      <c r="T439" s="95" t="b">
        <f t="shared" si="19"/>
        <v>0</v>
      </c>
      <c r="U439" t="b">
        <f t="shared" si="20"/>
        <v>0</v>
      </c>
    </row>
    <row r="440" spans="1:21" ht="12.75" customHeight="1" x14ac:dyDescent="0.2">
      <c r="A440" s="68">
        <v>430</v>
      </c>
      <c r="B440" s="90" t="s">
        <v>19</v>
      </c>
      <c r="C440" s="69" t="s">
        <v>412</v>
      </c>
      <c r="D440" s="70">
        <v>77.882099999999994</v>
      </c>
      <c r="E440" s="71">
        <v>5.16</v>
      </c>
      <c r="F440" s="72"/>
      <c r="G440" s="73">
        <v>430</v>
      </c>
      <c r="H440" s="90" t="s">
        <v>19</v>
      </c>
      <c r="I440" s="74" t="s">
        <v>412</v>
      </c>
      <c r="J440" s="75">
        <v>77.882099999999994</v>
      </c>
      <c r="K440" s="76">
        <v>13.04</v>
      </c>
      <c r="M440" s="93"/>
      <c r="N440" s="94"/>
      <c r="O440" s="94"/>
      <c r="P440" s="94"/>
      <c r="Q440" s="94"/>
      <c r="R440" s="95"/>
      <c r="S440" s="95" t="b">
        <f t="shared" si="18"/>
        <v>0</v>
      </c>
      <c r="T440" s="95" t="b">
        <f t="shared" si="19"/>
        <v>0</v>
      </c>
      <c r="U440" t="b">
        <f t="shared" si="20"/>
        <v>0</v>
      </c>
    </row>
    <row r="441" spans="1:21" ht="12.75" customHeight="1" x14ac:dyDescent="0.2">
      <c r="A441" s="68">
        <v>431</v>
      </c>
      <c r="B441" s="90" t="s">
        <v>19</v>
      </c>
      <c r="C441" s="69" t="s">
        <v>413</v>
      </c>
      <c r="D441" s="70">
        <v>175.78370000000001</v>
      </c>
      <c r="E441" s="71">
        <v>11.66</v>
      </c>
      <c r="F441" s="72"/>
      <c r="G441" s="73">
        <v>431</v>
      </c>
      <c r="H441" s="90" t="s">
        <v>19</v>
      </c>
      <c r="I441" s="74" t="s">
        <v>413</v>
      </c>
      <c r="J441" s="75">
        <v>175.78370000000001</v>
      </c>
      <c r="K441" s="76">
        <v>29.44</v>
      </c>
      <c r="M441" s="93"/>
      <c r="N441" s="94"/>
      <c r="O441" s="94"/>
      <c r="P441" s="94"/>
      <c r="Q441" s="94"/>
      <c r="R441" s="95"/>
      <c r="S441" s="95" t="b">
        <f t="shared" si="18"/>
        <v>0</v>
      </c>
      <c r="T441" s="95" t="b">
        <f t="shared" si="19"/>
        <v>0</v>
      </c>
      <c r="U441" t="b">
        <f t="shared" si="20"/>
        <v>0</v>
      </c>
    </row>
    <row r="442" spans="1:21" ht="12.75" customHeight="1" x14ac:dyDescent="0.2">
      <c r="A442" s="68">
        <v>432</v>
      </c>
      <c r="B442" s="90" t="s">
        <v>19</v>
      </c>
      <c r="C442" s="69" t="s">
        <v>414</v>
      </c>
      <c r="D442" s="70">
        <v>133.7868</v>
      </c>
      <c r="E442" s="71">
        <v>8.8699999999999992</v>
      </c>
      <c r="F442" s="72"/>
      <c r="G442" s="73">
        <v>432</v>
      </c>
      <c r="H442" s="90" t="s">
        <v>19</v>
      </c>
      <c r="I442" s="74" t="s">
        <v>414</v>
      </c>
      <c r="J442" s="75">
        <v>133.7868</v>
      </c>
      <c r="K442" s="76">
        <v>22.4</v>
      </c>
      <c r="M442" s="93"/>
      <c r="N442" s="94"/>
      <c r="O442" s="94"/>
      <c r="P442" s="94"/>
      <c r="Q442" s="94"/>
      <c r="R442" s="95"/>
      <c r="S442" s="95" t="b">
        <f t="shared" si="18"/>
        <v>0</v>
      </c>
      <c r="T442" s="95" t="b">
        <f t="shared" si="19"/>
        <v>0</v>
      </c>
      <c r="U442" t="b">
        <f t="shared" si="20"/>
        <v>0</v>
      </c>
    </row>
    <row r="443" spans="1:21" ht="12.75" customHeight="1" x14ac:dyDescent="0.2">
      <c r="A443" s="68">
        <v>433</v>
      </c>
      <c r="B443" s="90" t="s">
        <v>19</v>
      </c>
      <c r="C443" s="69" t="s">
        <v>415</v>
      </c>
      <c r="D443" s="70">
        <v>97.67</v>
      </c>
      <c r="E443" s="71">
        <v>6.48</v>
      </c>
      <c r="F443" s="72"/>
      <c r="G443" s="73">
        <v>433</v>
      </c>
      <c r="H443" s="90" t="s">
        <v>19</v>
      </c>
      <c r="I443" s="74" t="s">
        <v>415</v>
      </c>
      <c r="J443" s="75">
        <v>97.67</v>
      </c>
      <c r="K443" s="76">
        <v>16.36</v>
      </c>
      <c r="M443" s="93"/>
      <c r="N443" s="94"/>
      <c r="O443" s="94"/>
      <c r="P443" s="94"/>
      <c r="Q443" s="94"/>
      <c r="R443" s="95"/>
      <c r="S443" s="95" t="b">
        <f t="shared" si="18"/>
        <v>0</v>
      </c>
      <c r="T443" s="95" t="b">
        <f t="shared" si="19"/>
        <v>0</v>
      </c>
      <c r="U443" t="b">
        <f t="shared" si="20"/>
        <v>0</v>
      </c>
    </row>
    <row r="444" spans="1:21" ht="12.75" customHeight="1" x14ac:dyDescent="0.2">
      <c r="A444" s="68">
        <v>434</v>
      </c>
      <c r="B444" s="90" t="s">
        <v>19</v>
      </c>
      <c r="C444" s="69" t="s">
        <v>416</v>
      </c>
      <c r="D444" s="70">
        <v>95.183800000000005</v>
      </c>
      <c r="E444" s="71">
        <v>6.31</v>
      </c>
      <c r="F444" s="72"/>
      <c r="G444" s="73">
        <v>434</v>
      </c>
      <c r="H444" s="90" t="s">
        <v>19</v>
      </c>
      <c r="I444" s="74" t="s">
        <v>416</v>
      </c>
      <c r="J444" s="75">
        <v>95.183800000000005</v>
      </c>
      <c r="K444" s="76">
        <v>15.94</v>
      </c>
      <c r="M444" s="93"/>
      <c r="N444" s="94"/>
      <c r="O444" s="94"/>
      <c r="P444" s="94"/>
      <c r="Q444" s="94"/>
      <c r="R444" s="95"/>
      <c r="S444" s="95" t="b">
        <f t="shared" si="18"/>
        <v>0</v>
      </c>
      <c r="T444" s="95" t="b">
        <f t="shared" si="19"/>
        <v>0</v>
      </c>
      <c r="U444" t="b">
        <f t="shared" si="20"/>
        <v>0</v>
      </c>
    </row>
    <row r="445" spans="1:21" ht="12.75" customHeight="1" x14ac:dyDescent="0.2">
      <c r="A445" s="68">
        <v>435</v>
      </c>
      <c r="B445" s="90" t="s">
        <v>19</v>
      </c>
      <c r="C445" s="69" t="s">
        <v>417</v>
      </c>
      <c r="D445" s="70">
        <v>127.883</v>
      </c>
      <c r="E445" s="71">
        <v>8.48</v>
      </c>
      <c r="F445" s="72"/>
      <c r="G445" s="73">
        <v>435</v>
      </c>
      <c r="H445" s="90" t="s">
        <v>19</v>
      </c>
      <c r="I445" s="74" t="s">
        <v>417</v>
      </c>
      <c r="J445" s="75">
        <v>127.883</v>
      </c>
      <c r="K445" s="76">
        <v>21.41</v>
      </c>
      <c r="M445" s="93"/>
      <c r="N445" s="94"/>
      <c r="O445" s="94"/>
      <c r="P445" s="94"/>
      <c r="Q445" s="94"/>
      <c r="R445" s="95"/>
      <c r="S445" s="95" t="b">
        <f t="shared" si="18"/>
        <v>0</v>
      </c>
      <c r="T445" s="95" t="b">
        <f t="shared" si="19"/>
        <v>0</v>
      </c>
      <c r="U445" t="b">
        <f t="shared" si="20"/>
        <v>0</v>
      </c>
    </row>
    <row r="446" spans="1:21" ht="12.75" customHeight="1" x14ac:dyDescent="0.2">
      <c r="A446" s="68">
        <v>436</v>
      </c>
      <c r="B446" s="90" t="s">
        <v>19</v>
      </c>
      <c r="C446" s="69" t="s">
        <v>418</v>
      </c>
      <c r="D446" s="70">
        <v>50.521599999999999</v>
      </c>
      <c r="E446" s="71">
        <v>3.35</v>
      </c>
      <c r="F446" s="72"/>
      <c r="G446" s="73">
        <v>436</v>
      </c>
      <c r="H446" s="90" t="s">
        <v>19</v>
      </c>
      <c r="I446" s="74" t="s">
        <v>418</v>
      </c>
      <c r="J446" s="75">
        <v>50.521599999999999</v>
      </c>
      <c r="K446" s="76">
        <v>8.4600000000000009</v>
      </c>
      <c r="M446" s="93"/>
      <c r="N446" s="94"/>
      <c r="O446" s="94"/>
      <c r="P446" s="94"/>
      <c r="Q446" s="94"/>
      <c r="R446" s="95"/>
      <c r="S446" s="95" t="b">
        <f t="shared" si="18"/>
        <v>0</v>
      </c>
      <c r="T446" s="95" t="b">
        <f t="shared" si="19"/>
        <v>0</v>
      </c>
      <c r="U446" t="b">
        <f t="shared" si="20"/>
        <v>0</v>
      </c>
    </row>
    <row r="447" spans="1:21" ht="12.75" customHeight="1" x14ac:dyDescent="0.2">
      <c r="A447" s="68">
        <v>437</v>
      </c>
      <c r="B447" s="90" t="s">
        <v>19</v>
      </c>
      <c r="C447" s="69" t="s">
        <v>419</v>
      </c>
      <c r="D447" s="70">
        <v>44.662500000000001</v>
      </c>
      <c r="E447" s="71">
        <v>2.96</v>
      </c>
      <c r="F447" s="72"/>
      <c r="G447" s="73">
        <v>437</v>
      </c>
      <c r="H447" s="90" t="s">
        <v>19</v>
      </c>
      <c r="I447" s="74" t="s">
        <v>419</v>
      </c>
      <c r="J447" s="75">
        <v>44.662500000000001</v>
      </c>
      <c r="K447" s="76">
        <v>7.48</v>
      </c>
      <c r="M447" s="93"/>
      <c r="N447" s="94"/>
      <c r="O447" s="94"/>
      <c r="P447" s="94"/>
      <c r="Q447" s="94"/>
      <c r="R447" s="95"/>
      <c r="S447" s="95" t="b">
        <f t="shared" si="18"/>
        <v>0</v>
      </c>
      <c r="T447" s="95" t="b">
        <f t="shared" si="19"/>
        <v>0</v>
      </c>
      <c r="U447" t="b">
        <f t="shared" si="20"/>
        <v>0</v>
      </c>
    </row>
    <row r="448" spans="1:21" ht="12.75" customHeight="1" x14ac:dyDescent="0.2">
      <c r="A448" s="68">
        <v>438</v>
      </c>
      <c r="B448" s="90" t="s">
        <v>19</v>
      </c>
      <c r="C448" s="69" t="s">
        <v>420</v>
      </c>
      <c r="D448" s="70">
        <v>115.4843</v>
      </c>
      <c r="E448" s="71">
        <v>7.66</v>
      </c>
      <c r="F448" s="72"/>
      <c r="G448" s="73">
        <v>438</v>
      </c>
      <c r="H448" s="90" t="s">
        <v>19</v>
      </c>
      <c r="I448" s="74" t="s">
        <v>420</v>
      </c>
      <c r="J448" s="75">
        <v>115.4843</v>
      </c>
      <c r="K448" s="76">
        <v>19.34</v>
      </c>
      <c r="M448" s="93"/>
      <c r="N448" s="94"/>
      <c r="O448" s="94"/>
      <c r="P448" s="94"/>
      <c r="Q448" s="94"/>
      <c r="R448" s="95"/>
      <c r="S448" s="95" t="b">
        <f t="shared" si="18"/>
        <v>0</v>
      </c>
      <c r="T448" s="95" t="b">
        <f t="shared" si="19"/>
        <v>0</v>
      </c>
      <c r="U448" t="b">
        <f t="shared" si="20"/>
        <v>0</v>
      </c>
    </row>
    <row r="449" spans="1:21" ht="12.75" customHeight="1" x14ac:dyDescent="0.2">
      <c r="A449" s="68">
        <v>439</v>
      </c>
      <c r="B449" s="90" t="s">
        <v>19</v>
      </c>
      <c r="C449" s="69" t="s">
        <v>421</v>
      </c>
      <c r="D449" s="70">
        <v>206.512</v>
      </c>
      <c r="E449" s="71">
        <v>13.69</v>
      </c>
      <c r="F449" s="72"/>
      <c r="G449" s="73">
        <v>439</v>
      </c>
      <c r="H449" s="90" t="s">
        <v>19</v>
      </c>
      <c r="I449" s="74" t="s">
        <v>421</v>
      </c>
      <c r="J449" s="75">
        <v>206.512</v>
      </c>
      <c r="K449" s="76">
        <v>34.58</v>
      </c>
      <c r="M449" s="93"/>
      <c r="N449" s="94"/>
      <c r="O449" s="94"/>
      <c r="P449" s="94"/>
      <c r="Q449" s="94"/>
      <c r="R449" s="95"/>
      <c r="S449" s="95" t="b">
        <f t="shared" si="18"/>
        <v>0</v>
      </c>
      <c r="T449" s="95" t="b">
        <f t="shared" si="19"/>
        <v>0</v>
      </c>
      <c r="U449" t="b">
        <f t="shared" si="20"/>
        <v>0</v>
      </c>
    </row>
    <row r="450" spans="1:21" ht="12.75" customHeight="1" x14ac:dyDescent="0.2">
      <c r="A450" s="68">
        <v>440</v>
      </c>
      <c r="B450" s="90" t="s">
        <v>19</v>
      </c>
      <c r="C450" s="69" t="s">
        <v>422</v>
      </c>
      <c r="D450" s="70">
        <v>73.865899999999996</v>
      </c>
      <c r="E450" s="71">
        <v>4.9000000000000004</v>
      </c>
      <c r="F450" s="72"/>
      <c r="G450" s="73">
        <v>440</v>
      </c>
      <c r="H450" s="90" t="s">
        <v>19</v>
      </c>
      <c r="I450" s="74" t="s">
        <v>422</v>
      </c>
      <c r="J450" s="75">
        <v>73.865899999999996</v>
      </c>
      <c r="K450" s="76">
        <v>12.37</v>
      </c>
      <c r="M450" s="93"/>
      <c r="N450" s="94"/>
      <c r="O450" s="94"/>
      <c r="P450" s="94"/>
      <c r="Q450" s="94"/>
      <c r="R450" s="95"/>
      <c r="S450" s="95" t="b">
        <f t="shared" si="18"/>
        <v>0</v>
      </c>
      <c r="T450" s="95" t="b">
        <f t="shared" si="19"/>
        <v>0</v>
      </c>
      <c r="U450" t="b">
        <f t="shared" si="20"/>
        <v>0</v>
      </c>
    </row>
    <row r="451" spans="1:21" ht="12.75" customHeight="1" x14ac:dyDescent="0.2">
      <c r="A451" s="68">
        <v>441</v>
      </c>
      <c r="B451" s="90" t="s">
        <v>19</v>
      </c>
      <c r="C451" s="69" t="s">
        <v>423</v>
      </c>
      <c r="D451" s="70">
        <v>60.136400000000002</v>
      </c>
      <c r="E451" s="71">
        <v>3.99</v>
      </c>
      <c r="F451" s="72"/>
      <c r="G451" s="73">
        <v>441</v>
      </c>
      <c r="H451" s="90" t="s">
        <v>19</v>
      </c>
      <c r="I451" s="74" t="s">
        <v>423</v>
      </c>
      <c r="J451" s="75">
        <v>60.136400000000002</v>
      </c>
      <c r="K451" s="76">
        <v>10.07</v>
      </c>
      <c r="M451" s="93"/>
      <c r="N451" s="94"/>
      <c r="O451" s="94"/>
      <c r="P451" s="94"/>
      <c r="Q451" s="94"/>
      <c r="R451" s="95"/>
      <c r="S451" s="95" t="b">
        <f t="shared" si="18"/>
        <v>0</v>
      </c>
      <c r="T451" s="95" t="b">
        <f t="shared" si="19"/>
        <v>0</v>
      </c>
      <c r="U451" t="b">
        <f t="shared" si="20"/>
        <v>0</v>
      </c>
    </row>
    <row r="452" spans="1:21" ht="12.75" customHeight="1" x14ac:dyDescent="0.2">
      <c r="A452" s="68">
        <v>442</v>
      </c>
      <c r="B452" s="90" t="s">
        <v>19</v>
      </c>
      <c r="C452" s="69" t="s">
        <v>424</v>
      </c>
      <c r="D452" s="70">
        <v>134.66669999999999</v>
      </c>
      <c r="E452" s="71">
        <v>8.93</v>
      </c>
      <c r="F452" s="72"/>
      <c r="G452" s="73">
        <v>442</v>
      </c>
      <c r="H452" s="90" t="s">
        <v>19</v>
      </c>
      <c r="I452" s="74" t="s">
        <v>424</v>
      </c>
      <c r="J452" s="75">
        <v>134.66669999999999</v>
      </c>
      <c r="K452" s="76">
        <v>22.55</v>
      </c>
      <c r="M452" s="93"/>
      <c r="N452" s="94"/>
      <c r="O452" s="94"/>
      <c r="P452" s="94"/>
      <c r="Q452" s="94"/>
      <c r="R452" s="95"/>
      <c r="S452" s="95" t="b">
        <f t="shared" si="18"/>
        <v>0</v>
      </c>
      <c r="T452" s="95" t="b">
        <f t="shared" si="19"/>
        <v>0</v>
      </c>
      <c r="U452" t="b">
        <f t="shared" si="20"/>
        <v>0</v>
      </c>
    </row>
    <row r="453" spans="1:21" ht="12.75" customHeight="1" x14ac:dyDescent="0.2">
      <c r="A453" s="68">
        <v>443</v>
      </c>
      <c r="B453" s="90" t="s">
        <v>19</v>
      </c>
      <c r="C453" s="69" t="s">
        <v>425</v>
      </c>
      <c r="D453" s="70">
        <v>101.9811</v>
      </c>
      <c r="E453" s="71">
        <v>6.76</v>
      </c>
      <c r="F453" s="72"/>
      <c r="G453" s="73">
        <v>443</v>
      </c>
      <c r="H453" s="90" t="s">
        <v>19</v>
      </c>
      <c r="I453" s="74" t="s">
        <v>425</v>
      </c>
      <c r="J453" s="75">
        <v>101.9811</v>
      </c>
      <c r="K453" s="76">
        <v>17.079999999999998</v>
      </c>
      <c r="M453" s="93"/>
      <c r="N453" s="94"/>
      <c r="O453" s="94"/>
      <c r="P453" s="94"/>
      <c r="Q453" s="94"/>
      <c r="R453" s="95"/>
      <c r="S453" s="95" t="b">
        <f t="shared" si="18"/>
        <v>0</v>
      </c>
      <c r="T453" s="95" t="b">
        <f t="shared" si="19"/>
        <v>0</v>
      </c>
      <c r="U453" t="b">
        <f t="shared" si="20"/>
        <v>0</v>
      </c>
    </row>
    <row r="454" spans="1:21" ht="12.75" customHeight="1" x14ac:dyDescent="0.2">
      <c r="A454" s="68">
        <v>444</v>
      </c>
      <c r="B454" s="90" t="s">
        <v>19</v>
      </c>
      <c r="C454" s="69" t="s">
        <v>426</v>
      </c>
      <c r="D454" s="70">
        <v>137.1542</v>
      </c>
      <c r="E454" s="71">
        <v>9.09</v>
      </c>
      <c r="F454" s="72"/>
      <c r="G454" s="73">
        <v>444</v>
      </c>
      <c r="H454" s="90" t="s">
        <v>19</v>
      </c>
      <c r="I454" s="74" t="s">
        <v>426</v>
      </c>
      <c r="J454" s="75">
        <v>137.1542</v>
      </c>
      <c r="K454" s="76">
        <v>22.97</v>
      </c>
      <c r="M454" s="93"/>
      <c r="N454" s="94"/>
      <c r="O454" s="94"/>
      <c r="P454" s="94"/>
      <c r="Q454" s="94"/>
      <c r="R454" s="95"/>
      <c r="S454" s="95" t="b">
        <f t="shared" si="18"/>
        <v>0</v>
      </c>
      <c r="T454" s="95" t="b">
        <f t="shared" si="19"/>
        <v>0</v>
      </c>
      <c r="U454" t="b">
        <f t="shared" si="20"/>
        <v>0</v>
      </c>
    </row>
    <row r="455" spans="1:21" ht="12.75" customHeight="1" x14ac:dyDescent="0.2">
      <c r="A455" s="68">
        <v>445</v>
      </c>
      <c r="B455" s="90" t="s">
        <v>19</v>
      </c>
      <c r="C455" s="69" t="s">
        <v>427</v>
      </c>
      <c r="D455" s="70">
        <v>134.13820000000001</v>
      </c>
      <c r="E455" s="71">
        <v>8.89</v>
      </c>
      <c r="F455" s="72"/>
      <c r="G455" s="73">
        <v>445</v>
      </c>
      <c r="H455" s="90" t="s">
        <v>19</v>
      </c>
      <c r="I455" s="74" t="s">
        <v>427</v>
      </c>
      <c r="J455" s="75">
        <v>134.13820000000001</v>
      </c>
      <c r="K455" s="76">
        <v>22.46</v>
      </c>
      <c r="M455" s="93"/>
      <c r="N455" s="94"/>
      <c r="O455" s="94"/>
      <c r="P455" s="94"/>
      <c r="Q455" s="94"/>
      <c r="R455" s="95"/>
      <c r="S455" s="95" t="b">
        <f t="shared" si="18"/>
        <v>0</v>
      </c>
      <c r="T455" s="95" t="b">
        <f t="shared" si="19"/>
        <v>0</v>
      </c>
      <c r="U455" t="b">
        <f t="shared" si="20"/>
        <v>0</v>
      </c>
    </row>
    <row r="456" spans="1:21" ht="12.75" customHeight="1" x14ac:dyDescent="0.2">
      <c r="A456" s="68">
        <v>446</v>
      </c>
      <c r="B456" s="90" t="s">
        <v>19</v>
      </c>
      <c r="C456" s="69" t="s">
        <v>428</v>
      </c>
      <c r="D456" s="70">
        <v>155.24469999999999</v>
      </c>
      <c r="E456" s="71">
        <v>10.29</v>
      </c>
      <c r="F456" s="72"/>
      <c r="G456" s="73">
        <v>446</v>
      </c>
      <c r="H456" s="90" t="s">
        <v>19</v>
      </c>
      <c r="I456" s="74" t="s">
        <v>428</v>
      </c>
      <c r="J456" s="75">
        <v>155.24469999999999</v>
      </c>
      <c r="K456" s="76">
        <v>26</v>
      </c>
      <c r="M456" s="93"/>
      <c r="N456" s="94"/>
      <c r="O456" s="94"/>
      <c r="P456" s="94"/>
      <c r="Q456" s="94"/>
      <c r="R456" s="95"/>
      <c r="S456" s="95" t="b">
        <f t="shared" si="18"/>
        <v>0</v>
      </c>
      <c r="T456" s="95" t="b">
        <f t="shared" si="19"/>
        <v>0</v>
      </c>
      <c r="U456" t="b">
        <f t="shared" si="20"/>
        <v>0</v>
      </c>
    </row>
    <row r="457" spans="1:21" ht="12.75" customHeight="1" x14ac:dyDescent="0.2">
      <c r="A457" s="68">
        <v>447</v>
      </c>
      <c r="B457" s="90" t="s">
        <v>19</v>
      </c>
      <c r="C457" s="69" t="s">
        <v>429</v>
      </c>
      <c r="D457" s="70">
        <v>167.74270000000001</v>
      </c>
      <c r="E457" s="71">
        <v>11.12</v>
      </c>
      <c r="F457" s="72"/>
      <c r="G457" s="73">
        <v>447</v>
      </c>
      <c r="H457" s="90" t="s">
        <v>19</v>
      </c>
      <c r="I457" s="74" t="s">
        <v>429</v>
      </c>
      <c r="J457" s="75">
        <v>167.74270000000001</v>
      </c>
      <c r="K457" s="76">
        <v>28.09</v>
      </c>
      <c r="M457" s="93"/>
      <c r="N457" s="94"/>
      <c r="O457" s="94"/>
      <c r="P457" s="94"/>
      <c r="Q457" s="94"/>
      <c r="R457" s="95"/>
      <c r="S457" s="95" t="b">
        <f t="shared" si="18"/>
        <v>0</v>
      </c>
      <c r="T457" s="95" t="b">
        <f t="shared" si="19"/>
        <v>0</v>
      </c>
      <c r="U457" t="b">
        <f t="shared" si="20"/>
        <v>0</v>
      </c>
    </row>
    <row r="458" spans="1:21" ht="12.75" customHeight="1" x14ac:dyDescent="0.2">
      <c r="A458" s="68">
        <v>448</v>
      </c>
      <c r="B458" s="90" t="s">
        <v>19</v>
      </c>
      <c r="C458" s="69" t="s">
        <v>430</v>
      </c>
      <c r="D458" s="70">
        <v>124.2516</v>
      </c>
      <c r="E458" s="71">
        <v>8.24</v>
      </c>
      <c r="F458" s="72"/>
      <c r="G458" s="73">
        <v>448</v>
      </c>
      <c r="H458" s="90" t="s">
        <v>19</v>
      </c>
      <c r="I458" s="74" t="s">
        <v>430</v>
      </c>
      <c r="J458" s="75">
        <v>124.2516</v>
      </c>
      <c r="K458" s="76">
        <v>20.81</v>
      </c>
      <c r="M458" s="93"/>
      <c r="N458" s="94"/>
      <c r="O458" s="94"/>
      <c r="P458" s="94"/>
      <c r="Q458" s="94"/>
      <c r="R458" s="95"/>
      <c r="S458" s="95" t="b">
        <f t="shared" si="18"/>
        <v>0</v>
      </c>
      <c r="T458" s="95" t="b">
        <f t="shared" si="19"/>
        <v>0</v>
      </c>
      <c r="U458" t="b">
        <f t="shared" si="20"/>
        <v>0</v>
      </c>
    </row>
    <row r="459" spans="1:21" ht="12.75" customHeight="1" x14ac:dyDescent="0.2">
      <c r="A459" s="68">
        <v>449</v>
      </c>
      <c r="B459" s="90" t="s">
        <v>19</v>
      </c>
      <c r="C459" s="69" t="s">
        <v>431</v>
      </c>
      <c r="D459" s="70">
        <v>213.34870000000001</v>
      </c>
      <c r="E459" s="71">
        <v>14.15</v>
      </c>
      <c r="F459" s="72"/>
      <c r="G459" s="73">
        <v>449</v>
      </c>
      <c r="H459" s="90" t="s">
        <v>19</v>
      </c>
      <c r="I459" s="74" t="s">
        <v>431</v>
      </c>
      <c r="J459" s="75">
        <v>213.34870000000001</v>
      </c>
      <c r="K459" s="76">
        <v>35.729999999999997</v>
      </c>
      <c r="M459" s="93"/>
      <c r="N459" s="94"/>
      <c r="O459" s="94"/>
      <c r="P459" s="94"/>
      <c r="Q459" s="94"/>
      <c r="R459" s="95"/>
      <c r="S459" s="95" t="b">
        <f t="shared" si="18"/>
        <v>0</v>
      </c>
      <c r="T459" s="95" t="b">
        <f t="shared" si="19"/>
        <v>0</v>
      </c>
      <c r="U459" t="b">
        <f t="shared" si="20"/>
        <v>0</v>
      </c>
    </row>
    <row r="460" spans="1:21" ht="12.75" customHeight="1" x14ac:dyDescent="0.2">
      <c r="A460" s="68">
        <v>450</v>
      </c>
      <c r="B460" s="90" t="s">
        <v>19</v>
      </c>
      <c r="C460" s="69" t="s">
        <v>432</v>
      </c>
      <c r="D460" s="70">
        <v>65.729500000000002</v>
      </c>
      <c r="E460" s="71">
        <v>4.3600000000000003</v>
      </c>
      <c r="F460" s="72"/>
      <c r="G460" s="73">
        <v>450</v>
      </c>
      <c r="H460" s="90" t="s">
        <v>19</v>
      </c>
      <c r="I460" s="74" t="s">
        <v>432</v>
      </c>
      <c r="J460" s="75">
        <v>65.729500000000002</v>
      </c>
      <c r="K460" s="76">
        <v>11.01</v>
      </c>
      <c r="M460" s="93"/>
      <c r="N460" s="94"/>
      <c r="O460" s="94"/>
      <c r="P460" s="94"/>
      <c r="Q460" s="94"/>
      <c r="R460" s="95"/>
      <c r="S460" s="95" t="b">
        <f t="shared" si="18"/>
        <v>0</v>
      </c>
      <c r="T460" s="95" t="b">
        <f t="shared" si="19"/>
        <v>0</v>
      </c>
      <c r="U460" t="b">
        <f t="shared" si="20"/>
        <v>0</v>
      </c>
    </row>
    <row r="461" spans="1:21" ht="12.75" customHeight="1" x14ac:dyDescent="0.2">
      <c r="A461" s="68">
        <v>451</v>
      </c>
      <c r="B461" s="90" t="s">
        <v>19</v>
      </c>
      <c r="C461" s="69" t="s">
        <v>433</v>
      </c>
      <c r="D461" s="70">
        <v>127.5513</v>
      </c>
      <c r="E461" s="71">
        <v>8.4600000000000009</v>
      </c>
      <c r="F461" s="72"/>
      <c r="G461" s="73">
        <v>451</v>
      </c>
      <c r="H461" s="90" t="s">
        <v>19</v>
      </c>
      <c r="I461" s="74" t="s">
        <v>433</v>
      </c>
      <c r="J461" s="75">
        <v>127.5513</v>
      </c>
      <c r="K461" s="76">
        <v>21.36</v>
      </c>
      <c r="M461" s="93"/>
      <c r="N461" s="94"/>
      <c r="O461" s="94"/>
      <c r="P461" s="94"/>
      <c r="Q461" s="94"/>
      <c r="R461" s="95"/>
      <c r="S461" s="95" t="b">
        <f t="shared" si="18"/>
        <v>0</v>
      </c>
      <c r="T461" s="95" t="b">
        <f t="shared" si="19"/>
        <v>0</v>
      </c>
      <c r="U461" t="b">
        <f t="shared" si="20"/>
        <v>0</v>
      </c>
    </row>
    <row r="462" spans="1:21" ht="12.75" customHeight="1" x14ac:dyDescent="0.2">
      <c r="A462" s="68">
        <v>452</v>
      </c>
      <c r="B462" s="90" t="s">
        <v>19</v>
      </c>
      <c r="C462" s="69" t="s">
        <v>434</v>
      </c>
      <c r="D462" s="70">
        <v>98.637100000000004</v>
      </c>
      <c r="E462" s="71">
        <v>6.54</v>
      </c>
      <c r="F462" s="72"/>
      <c r="G462" s="73">
        <v>452</v>
      </c>
      <c r="H462" s="90" t="s">
        <v>19</v>
      </c>
      <c r="I462" s="74" t="s">
        <v>434</v>
      </c>
      <c r="J462" s="75">
        <v>98.637100000000004</v>
      </c>
      <c r="K462" s="76">
        <v>16.52</v>
      </c>
      <c r="M462" s="93"/>
      <c r="N462" s="94"/>
      <c r="O462" s="94"/>
      <c r="P462" s="94"/>
      <c r="Q462" s="94"/>
      <c r="R462" s="95"/>
      <c r="S462" s="95" t="b">
        <f t="shared" si="18"/>
        <v>0</v>
      </c>
      <c r="T462" s="95" t="b">
        <f t="shared" si="19"/>
        <v>0</v>
      </c>
      <c r="U462" t="b">
        <f t="shared" si="20"/>
        <v>0</v>
      </c>
    </row>
    <row r="463" spans="1:21" ht="12.75" customHeight="1" x14ac:dyDescent="0.2">
      <c r="A463" s="68">
        <v>453</v>
      </c>
      <c r="B463" s="90" t="s">
        <v>19</v>
      </c>
      <c r="C463" s="69" t="s">
        <v>435</v>
      </c>
      <c r="D463" s="70">
        <v>75.789199999999994</v>
      </c>
      <c r="E463" s="71">
        <v>5.03</v>
      </c>
      <c r="F463" s="72"/>
      <c r="G463" s="73">
        <v>453</v>
      </c>
      <c r="H463" s="90" t="s">
        <v>19</v>
      </c>
      <c r="I463" s="74" t="s">
        <v>435</v>
      </c>
      <c r="J463" s="75">
        <v>75.789199999999994</v>
      </c>
      <c r="K463" s="76">
        <v>12.69</v>
      </c>
      <c r="M463" s="93"/>
      <c r="N463" s="94"/>
      <c r="O463" s="94"/>
      <c r="P463" s="94"/>
      <c r="Q463" s="94"/>
      <c r="R463" s="95"/>
      <c r="S463" s="95" t="b">
        <f t="shared" si="18"/>
        <v>0</v>
      </c>
      <c r="T463" s="95" t="b">
        <f t="shared" si="19"/>
        <v>0</v>
      </c>
      <c r="U463" t="b">
        <f t="shared" si="20"/>
        <v>0</v>
      </c>
    </row>
    <row r="464" spans="1:21" ht="12.75" customHeight="1" x14ac:dyDescent="0.2">
      <c r="A464" s="68">
        <v>454</v>
      </c>
      <c r="B464" s="90" t="s">
        <v>19</v>
      </c>
      <c r="C464" s="69" t="s">
        <v>436</v>
      </c>
      <c r="D464" s="70">
        <v>118.38339999999999</v>
      </c>
      <c r="E464" s="71">
        <v>7.85</v>
      </c>
      <c r="F464" s="72"/>
      <c r="G464" s="73">
        <v>454</v>
      </c>
      <c r="H464" s="90" t="s">
        <v>19</v>
      </c>
      <c r="I464" s="74" t="s">
        <v>436</v>
      </c>
      <c r="J464" s="75">
        <v>118.38339999999999</v>
      </c>
      <c r="K464" s="76">
        <v>19.82</v>
      </c>
      <c r="M464" s="93"/>
      <c r="N464" s="94"/>
      <c r="O464" s="94"/>
      <c r="P464" s="94"/>
      <c r="Q464" s="94"/>
      <c r="R464" s="95"/>
      <c r="S464" s="95" t="b">
        <f t="shared" ref="S464:S527" si="21">M464=J464</f>
        <v>0</v>
      </c>
      <c r="T464" s="95" t="b">
        <f t="shared" ref="T464:T527" si="22">N464=K464</f>
        <v>0</v>
      </c>
      <c r="U464" t="b">
        <f t="shared" ref="U464:U527" si="23">+O464=E464</f>
        <v>0</v>
      </c>
    </row>
    <row r="465" spans="1:21" ht="12.75" customHeight="1" x14ac:dyDescent="0.2">
      <c r="A465" s="68">
        <v>455</v>
      </c>
      <c r="B465" s="90" t="s">
        <v>19</v>
      </c>
      <c r="C465" s="69" t="s">
        <v>437</v>
      </c>
      <c r="D465" s="70">
        <v>50.363599999999998</v>
      </c>
      <c r="E465" s="71">
        <v>3.34</v>
      </c>
      <c r="F465" s="72"/>
      <c r="G465" s="73">
        <v>455</v>
      </c>
      <c r="H465" s="90" t="s">
        <v>19</v>
      </c>
      <c r="I465" s="74" t="s">
        <v>437</v>
      </c>
      <c r="J465" s="75">
        <v>50.363599999999998</v>
      </c>
      <c r="K465" s="76">
        <v>8.43</v>
      </c>
      <c r="M465" s="93"/>
      <c r="N465" s="94"/>
      <c r="O465" s="94"/>
      <c r="P465" s="94"/>
      <c r="Q465" s="94"/>
      <c r="R465" s="95"/>
      <c r="S465" s="95" t="b">
        <f t="shared" si="21"/>
        <v>0</v>
      </c>
      <c r="T465" s="95" t="b">
        <f t="shared" si="22"/>
        <v>0</v>
      </c>
      <c r="U465" t="b">
        <f t="shared" si="23"/>
        <v>0</v>
      </c>
    </row>
    <row r="466" spans="1:21" ht="12.75" customHeight="1" x14ac:dyDescent="0.2">
      <c r="A466" s="68">
        <v>456</v>
      </c>
      <c r="B466" s="90" t="s">
        <v>19</v>
      </c>
      <c r="C466" s="69" t="s">
        <v>438</v>
      </c>
      <c r="D466" s="70">
        <v>143.7199</v>
      </c>
      <c r="E466" s="71">
        <v>9.5299999999999994</v>
      </c>
      <c r="F466" s="72"/>
      <c r="G466" s="73">
        <v>456</v>
      </c>
      <c r="H466" s="90" t="s">
        <v>19</v>
      </c>
      <c r="I466" s="74" t="s">
        <v>438</v>
      </c>
      <c r="J466" s="75">
        <v>143.7199</v>
      </c>
      <c r="K466" s="76">
        <v>24.07</v>
      </c>
      <c r="M466" s="93"/>
      <c r="N466" s="94"/>
      <c r="O466" s="94"/>
      <c r="P466" s="94"/>
      <c r="Q466" s="94"/>
      <c r="R466" s="95"/>
      <c r="S466" s="95" t="b">
        <f t="shared" si="21"/>
        <v>0</v>
      </c>
      <c r="T466" s="95" t="b">
        <f t="shared" si="22"/>
        <v>0</v>
      </c>
      <c r="U466" t="b">
        <f t="shared" si="23"/>
        <v>0</v>
      </c>
    </row>
    <row r="467" spans="1:21" ht="12.75" customHeight="1" x14ac:dyDescent="0.2">
      <c r="A467" s="68">
        <v>457</v>
      </c>
      <c r="B467" s="90" t="s">
        <v>19</v>
      </c>
      <c r="C467" s="69" t="s">
        <v>439</v>
      </c>
      <c r="D467" s="70">
        <v>45.981699999999996</v>
      </c>
      <c r="E467" s="71">
        <v>3.05</v>
      </c>
      <c r="F467" s="72"/>
      <c r="G467" s="73">
        <v>457</v>
      </c>
      <c r="H467" s="90" t="s">
        <v>19</v>
      </c>
      <c r="I467" s="74" t="s">
        <v>439</v>
      </c>
      <c r="J467" s="75">
        <v>45.981699999999996</v>
      </c>
      <c r="K467" s="76">
        <v>7.7</v>
      </c>
      <c r="M467" s="93"/>
      <c r="N467" s="94"/>
      <c r="O467" s="94"/>
      <c r="P467" s="94"/>
      <c r="Q467" s="94"/>
      <c r="R467" s="95"/>
      <c r="S467" s="95" t="b">
        <f t="shared" si="21"/>
        <v>0</v>
      </c>
      <c r="T467" s="95" t="b">
        <f t="shared" si="22"/>
        <v>0</v>
      </c>
      <c r="U467" t="b">
        <f t="shared" si="23"/>
        <v>0</v>
      </c>
    </row>
    <row r="468" spans="1:21" ht="12.75" customHeight="1" x14ac:dyDescent="0.2">
      <c r="A468" s="68">
        <v>458</v>
      </c>
      <c r="B468" s="90" t="s">
        <v>19</v>
      </c>
      <c r="C468" s="69" t="s">
        <v>440</v>
      </c>
      <c r="D468" s="70">
        <v>207.72669999999999</v>
      </c>
      <c r="E468" s="71">
        <v>13.77</v>
      </c>
      <c r="F468" s="72"/>
      <c r="G468" s="73">
        <v>458</v>
      </c>
      <c r="H468" s="90" t="s">
        <v>19</v>
      </c>
      <c r="I468" s="74" t="s">
        <v>440</v>
      </c>
      <c r="J468" s="75">
        <v>207.72669999999999</v>
      </c>
      <c r="K468" s="76">
        <v>34.79</v>
      </c>
      <c r="M468" s="93"/>
      <c r="N468" s="94"/>
      <c r="O468" s="94"/>
      <c r="P468" s="94"/>
      <c r="Q468" s="94"/>
      <c r="R468" s="95"/>
      <c r="S468" s="95" t="b">
        <f t="shared" si="21"/>
        <v>0</v>
      </c>
      <c r="T468" s="95" t="b">
        <f t="shared" si="22"/>
        <v>0</v>
      </c>
      <c r="U468" t="b">
        <f t="shared" si="23"/>
        <v>0</v>
      </c>
    </row>
    <row r="469" spans="1:21" ht="12.75" customHeight="1" x14ac:dyDescent="0.2">
      <c r="A469" s="68">
        <v>459</v>
      </c>
      <c r="B469" s="90" t="s">
        <v>19</v>
      </c>
      <c r="C469" s="69" t="s">
        <v>441</v>
      </c>
      <c r="D469" s="70">
        <v>289.82569999999998</v>
      </c>
      <c r="E469" s="71">
        <v>19.22</v>
      </c>
      <c r="F469" s="72"/>
      <c r="G469" s="73">
        <v>459</v>
      </c>
      <c r="H469" s="90" t="s">
        <v>19</v>
      </c>
      <c r="I469" s="74" t="s">
        <v>441</v>
      </c>
      <c r="J469" s="75">
        <v>289.82569999999998</v>
      </c>
      <c r="K469" s="76">
        <v>48.53</v>
      </c>
      <c r="M469" s="93"/>
      <c r="N469" s="94"/>
      <c r="O469" s="94"/>
      <c r="P469" s="94"/>
      <c r="Q469" s="94"/>
      <c r="R469" s="95"/>
      <c r="S469" s="95" t="b">
        <f t="shared" si="21"/>
        <v>0</v>
      </c>
      <c r="T469" s="95" t="b">
        <f t="shared" si="22"/>
        <v>0</v>
      </c>
      <c r="U469" t="b">
        <f t="shared" si="23"/>
        <v>0</v>
      </c>
    </row>
    <row r="470" spans="1:21" ht="12.75" customHeight="1" x14ac:dyDescent="0.2">
      <c r="A470" s="68">
        <v>460</v>
      </c>
      <c r="B470" s="90" t="s">
        <v>19</v>
      </c>
      <c r="C470" s="69" t="s">
        <v>442</v>
      </c>
      <c r="D470" s="70">
        <v>314.91930000000002</v>
      </c>
      <c r="E470" s="71">
        <v>20.88</v>
      </c>
      <c r="F470" s="72"/>
      <c r="G470" s="73">
        <v>460</v>
      </c>
      <c r="H470" s="90" t="s">
        <v>19</v>
      </c>
      <c r="I470" s="74" t="s">
        <v>442</v>
      </c>
      <c r="J470" s="75">
        <v>314.91930000000002</v>
      </c>
      <c r="K470" s="76">
        <v>52.74</v>
      </c>
      <c r="M470" s="93"/>
      <c r="N470" s="94"/>
      <c r="O470" s="94"/>
      <c r="P470" s="94"/>
      <c r="Q470" s="94"/>
      <c r="R470" s="95"/>
      <c r="S470" s="95" t="b">
        <f t="shared" si="21"/>
        <v>0</v>
      </c>
      <c r="T470" s="95" t="b">
        <f t="shared" si="22"/>
        <v>0</v>
      </c>
      <c r="U470" t="b">
        <f t="shared" si="23"/>
        <v>0</v>
      </c>
    </row>
    <row r="471" spans="1:21" ht="12.75" customHeight="1" x14ac:dyDescent="0.2">
      <c r="A471" s="68">
        <v>461</v>
      </c>
      <c r="B471" s="90" t="s">
        <v>19</v>
      </c>
      <c r="C471" s="69" t="s">
        <v>443</v>
      </c>
      <c r="D471" s="70">
        <v>346.51560000000001</v>
      </c>
      <c r="E471" s="71">
        <v>22.98</v>
      </c>
      <c r="F471" s="72"/>
      <c r="G471" s="73">
        <v>461</v>
      </c>
      <c r="H471" s="90" t="s">
        <v>19</v>
      </c>
      <c r="I471" s="74" t="s">
        <v>443</v>
      </c>
      <c r="J471" s="75">
        <v>346.51560000000001</v>
      </c>
      <c r="K471" s="76">
        <v>58.03</v>
      </c>
      <c r="M471" s="93"/>
      <c r="N471" s="94"/>
      <c r="O471" s="94"/>
      <c r="P471" s="94"/>
      <c r="Q471" s="94"/>
      <c r="R471" s="95"/>
      <c r="S471" s="95" t="b">
        <f t="shared" si="21"/>
        <v>0</v>
      </c>
      <c r="T471" s="95" t="b">
        <f t="shared" si="22"/>
        <v>0</v>
      </c>
      <c r="U471" t="b">
        <f t="shared" si="23"/>
        <v>0</v>
      </c>
    </row>
    <row r="472" spans="1:21" ht="12.75" customHeight="1" x14ac:dyDescent="0.2">
      <c r="A472" s="68">
        <v>462</v>
      </c>
      <c r="B472" s="90" t="s">
        <v>19</v>
      </c>
      <c r="C472" s="69" t="s">
        <v>444</v>
      </c>
      <c r="D472" s="70">
        <v>74.377300000000005</v>
      </c>
      <c r="E472" s="71">
        <v>4.93</v>
      </c>
      <c r="F472" s="72"/>
      <c r="G472" s="73">
        <v>462</v>
      </c>
      <c r="H472" s="90" t="s">
        <v>19</v>
      </c>
      <c r="I472" s="74" t="s">
        <v>444</v>
      </c>
      <c r="J472" s="75">
        <v>74.377300000000005</v>
      </c>
      <c r="K472" s="76">
        <v>12.46</v>
      </c>
      <c r="M472" s="93"/>
      <c r="N472" s="94"/>
      <c r="O472" s="94"/>
      <c r="P472" s="94"/>
      <c r="Q472" s="94"/>
      <c r="R472" s="95"/>
      <c r="S472" s="95" t="b">
        <f t="shared" si="21"/>
        <v>0</v>
      </c>
      <c r="T472" s="95" t="b">
        <f t="shared" si="22"/>
        <v>0</v>
      </c>
      <c r="U472" t="b">
        <f t="shared" si="23"/>
        <v>0</v>
      </c>
    </row>
    <row r="473" spans="1:21" ht="12.75" customHeight="1" x14ac:dyDescent="0.2">
      <c r="A473" s="68">
        <v>463</v>
      </c>
      <c r="B473" s="90" t="s">
        <v>19</v>
      </c>
      <c r="C473" s="69" t="s">
        <v>445</v>
      </c>
      <c r="D473" s="70">
        <v>51.613199999999999</v>
      </c>
      <c r="E473" s="71">
        <v>3.42</v>
      </c>
      <c r="F473" s="72"/>
      <c r="G473" s="73">
        <v>463</v>
      </c>
      <c r="H473" s="90" t="s">
        <v>19</v>
      </c>
      <c r="I473" s="74" t="s">
        <v>445</v>
      </c>
      <c r="J473" s="75">
        <v>51.613199999999999</v>
      </c>
      <c r="K473" s="76">
        <v>8.64</v>
      </c>
      <c r="M473" s="93"/>
      <c r="N473" s="94"/>
      <c r="O473" s="94"/>
      <c r="P473" s="94"/>
      <c r="Q473" s="94"/>
      <c r="R473" s="95"/>
      <c r="S473" s="95" t="b">
        <f t="shared" si="21"/>
        <v>0</v>
      </c>
      <c r="T473" s="95" t="b">
        <f t="shared" si="22"/>
        <v>0</v>
      </c>
      <c r="U473" t="b">
        <f t="shared" si="23"/>
        <v>0</v>
      </c>
    </row>
    <row r="474" spans="1:21" ht="12.75" customHeight="1" x14ac:dyDescent="0.2">
      <c r="A474" s="68">
        <v>464</v>
      </c>
      <c r="B474" s="90" t="s">
        <v>19</v>
      </c>
      <c r="C474" s="69" t="s">
        <v>446</v>
      </c>
      <c r="D474" s="70">
        <v>82.258099999999999</v>
      </c>
      <c r="E474" s="71">
        <v>5.45</v>
      </c>
      <c r="F474" s="72"/>
      <c r="G474" s="73">
        <v>464</v>
      </c>
      <c r="H474" s="90" t="s">
        <v>19</v>
      </c>
      <c r="I474" s="74" t="s">
        <v>446</v>
      </c>
      <c r="J474" s="75">
        <v>82.258099999999999</v>
      </c>
      <c r="K474" s="76">
        <v>13.77</v>
      </c>
      <c r="M474" s="93"/>
      <c r="N474" s="94"/>
      <c r="O474" s="94"/>
      <c r="P474" s="94"/>
      <c r="Q474" s="94"/>
      <c r="R474" s="95"/>
      <c r="S474" s="95" t="b">
        <f t="shared" si="21"/>
        <v>0</v>
      </c>
      <c r="T474" s="95" t="b">
        <f t="shared" si="22"/>
        <v>0</v>
      </c>
      <c r="U474" t="b">
        <f t="shared" si="23"/>
        <v>0</v>
      </c>
    </row>
    <row r="475" spans="1:21" ht="12.75" customHeight="1" x14ac:dyDescent="0.2">
      <c r="A475" s="68">
        <v>465</v>
      </c>
      <c r="B475" s="90" t="s">
        <v>19</v>
      </c>
      <c r="C475" s="69" t="s">
        <v>447</v>
      </c>
      <c r="D475" s="70">
        <v>203.19739999999999</v>
      </c>
      <c r="E475" s="71">
        <v>13.47</v>
      </c>
      <c r="F475" s="72"/>
      <c r="G475" s="73">
        <v>465</v>
      </c>
      <c r="H475" s="90" t="s">
        <v>19</v>
      </c>
      <c r="I475" s="74" t="s">
        <v>447</v>
      </c>
      <c r="J475" s="75">
        <v>203.19739999999999</v>
      </c>
      <c r="K475" s="76">
        <v>34.03</v>
      </c>
      <c r="M475" s="93"/>
      <c r="N475" s="94"/>
      <c r="O475" s="94"/>
      <c r="P475" s="94"/>
      <c r="Q475" s="94"/>
      <c r="R475" s="95"/>
      <c r="S475" s="95" t="b">
        <f t="shared" si="21"/>
        <v>0</v>
      </c>
      <c r="T475" s="95" t="b">
        <f t="shared" si="22"/>
        <v>0</v>
      </c>
      <c r="U475" t="b">
        <f t="shared" si="23"/>
        <v>0</v>
      </c>
    </row>
    <row r="476" spans="1:21" ht="12.75" customHeight="1" x14ac:dyDescent="0.2">
      <c r="A476" s="68">
        <v>466</v>
      </c>
      <c r="B476" s="90" t="s">
        <v>19</v>
      </c>
      <c r="C476" s="69" t="s">
        <v>448</v>
      </c>
      <c r="D476" s="70">
        <v>224.15110000000001</v>
      </c>
      <c r="E476" s="71">
        <v>14.86</v>
      </c>
      <c r="F476" s="72"/>
      <c r="G476" s="73">
        <v>466</v>
      </c>
      <c r="H476" s="90" t="s">
        <v>19</v>
      </c>
      <c r="I476" s="74" t="s">
        <v>448</v>
      </c>
      <c r="J476" s="75">
        <v>224.15110000000001</v>
      </c>
      <c r="K476" s="76">
        <v>37.54</v>
      </c>
      <c r="M476" s="93"/>
      <c r="N476" s="94"/>
      <c r="O476" s="94"/>
      <c r="P476" s="94"/>
      <c r="Q476" s="94"/>
      <c r="R476" s="95"/>
      <c r="S476" s="95" t="b">
        <f t="shared" si="21"/>
        <v>0</v>
      </c>
      <c r="T476" s="95" t="b">
        <f t="shared" si="22"/>
        <v>0</v>
      </c>
      <c r="U476" t="b">
        <f t="shared" si="23"/>
        <v>0</v>
      </c>
    </row>
    <row r="477" spans="1:21" ht="12.75" customHeight="1" x14ac:dyDescent="0.2">
      <c r="A477" s="68">
        <v>467</v>
      </c>
      <c r="B477" s="90" t="s">
        <v>19</v>
      </c>
      <c r="C477" s="69" t="s">
        <v>449</v>
      </c>
      <c r="D477" s="70">
        <v>968.78120000000001</v>
      </c>
      <c r="E477" s="71">
        <v>64.239999999999995</v>
      </c>
      <c r="F477" s="72"/>
      <c r="G477" s="73">
        <v>467</v>
      </c>
      <c r="H477" s="90" t="s">
        <v>19</v>
      </c>
      <c r="I477" s="74" t="s">
        <v>449</v>
      </c>
      <c r="J477" s="75">
        <v>968.78120000000001</v>
      </c>
      <c r="K477" s="76">
        <v>162.22999999999999</v>
      </c>
      <c r="M477" s="93"/>
      <c r="N477" s="94"/>
      <c r="O477" s="94"/>
      <c r="P477" s="94"/>
      <c r="Q477" s="94"/>
      <c r="R477" s="95"/>
      <c r="S477" s="95" t="b">
        <f t="shared" si="21"/>
        <v>0</v>
      </c>
      <c r="T477" s="95" t="b">
        <f t="shared" si="22"/>
        <v>0</v>
      </c>
      <c r="U477" t="b">
        <f t="shared" si="23"/>
        <v>0</v>
      </c>
    </row>
    <row r="478" spans="1:21" ht="12.75" customHeight="1" x14ac:dyDescent="0.2">
      <c r="A478" s="68">
        <v>468</v>
      </c>
      <c r="B478" s="90" t="s">
        <v>19</v>
      </c>
      <c r="C478" s="69" t="s">
        <v>450</v>
      </c>
      <c r="D478" s="70">
        <v>674.40840000000003</v>
      </c>
      <c r="E478" s="71">
        <v>44.72</v>
      </c>
      <c r="F478" s="72"/>
      <c r="G478" s="73">
        <v>468</v>
      </c>
      <c r="H478" s="90" t="s">
        <v>19</v>
      </c>
      <c r="I478" s="74" t="s">
        <v>450</v>
      </c>
      <c r="J478" s="75">
        <v>674.40840000000003</v>
      </c>
      <c r="K478" s="76">
        <v>112.93</v>
      </c>
      <c r="M478" s="93"/>
      <c r="N478" s="94"/>
      <c r="O478" s="94"/>
      <c r="P478" s="94"/>
      <c r="Q478" s="94"/>
      <c r="R478" s="95"/>
      <c r="S478" s="95" t="b">
        <f t="shared" si="21"/>
        <v>0</v>
      </c>
      <c r="T478" s="95" t="b">
        <f t="shared" si="22"/>
        <v>0</v>
      </c>
      <c r="U478" t="b">
        <f t="shared" si="23"/>
        <v>0</v>
      </c>
    </row>
    <row r="479" spans="1:21" ht="12.75" customHeight="1" x14ac:dyDescent="0.2">
      <c r="A479" s="68">
        <v>469</v>
      </c>
      <c r="B479" s="90" t="s">
        <v>19</v>
      </c>
      <c r="C479" s="69" t="s">
        <v>451</v>
      </c>
      <c r="D479" s="70">
        <v>170.34880000000001</v>
      </c>
      <c r="E479" s="71">
        <v>11.3</v>
      </c>
      <c r="F479" s="72"/>
      <c r="G479" s="73">
        <v>469</v>
      </c>
      <c r="H479" s="90" t="s">
        <v>19</v>
      </c>
      <c r="I479" s="74" t="s">
        <v>451</v>
      </c>
      <c r="J479" s="75">
        <v>170.34880000000001</v>
      </c>
      <c r="K479" s="76">
        <v>28.53</v>
      </c>
      <c r="M479" s="93"/>
      <c r="N479" s="94"/>
      <c r="O479" s="94"/>
      <c r="P479" s="94"/>
      <c r="Q479" s="94"/>
      <c r="R479" s="95"/>
      <c r="S479" s="95" t="b">
        <f t="shared" si="21"/>
        <v>0</v>
      </c>
      <c r="T479" s="95" t="b">
        <f t="shared" si="22"/>
        <v>0</v>
      </c>
      <c r="U479" t="b">
        <f t="shared" si="23"/>
        <v>0</v>
      </c>
    </row>
    <row r="480" spans="1:21" ht="12.75" customHeight="1" x14ac:dyDescent="0.2">
      <c r="A480" s="68">
        <v>470</v>
      </c>
      <c r="B480" s="90" t="s">
        <v>19</v>
      </c>
      <c r="C480" s="69" t="s">
        <v>452</v>
      </c>
      <c r="D480" s="70">
        <v>159.77699999999999</v>
      </c>
      <c r="E480" s="71">
        <v>10.59</v>
      </c>
      <c r="F480" s="72"/>
      <c r="G480" s="73">
        <v>470</v>
      </c>
      <c r="H480" s="90" t="s">
        <v>19</v>
      </c>
      <c r="I480" s="74" t="s">
        <v>452</v>
      </c>
      <c r="J480" s="75">
        <v>159.77699999999999</v>
      </c>
      <c r="K480" s="76">
        <v>26.76</v>
      </c>
      <c r="M480" s="93"/>
      <c r="N480" s="94"/>
      <c r="O480" s="94"/>
      <c r="P480" s="94"/>
      <c r="Q480" s="94"/>
      <c r="R480" s="95"/>
      <c r="S480" s="95" t="b">
        <f t="shared" si="21"/>
        <v>0</v>
      </c>
      <c r="T480" s="95" t="b">
        <f t="shared" si="22"/>
        <v>0</v>
      </c>
      <c r="U480" t="b">
        <f t="shared" si="23"/>
        <v>0</v>
      </c>
    </row>
    <row r="481" spans="1:21" ht="12.75" customHeight="1" x14ac:dyDescent="0.2">
      <c r="A481" s="68">
        <v>471</v>
      </c>
      <c r="B481" s="90" t="s">
        <v>19</v>
      </c>
      <c r="C481" s="69" t="s">
        <v>453</v>
      </c>
      <c r="D481" s="70">
        <v>148.58000000000001</v>
      </c>
      <c r="E481" s="71">
        <v>9.85</v>
      </c>
      <c r="F481" s="72"/>
      <c r="G481" s="73">
        <v>471</v>
      </c>
      <c r="H481" s="90" t="s">
        <v>19</v>
      </c>
      <c r="I481" s="74" t="s">
        <v>453</v>
      </c>
      <c r="J481" s="75">
        <v>148.58000000000001</v>
      </c>
      <c r="K481" s="76">
        <v>24.88</v>
      </c>
      <c r="M481" s="93"/>
      <c r="N481" s="94"/>
      <c r="O481" s="94"/>
      <c r="P481" s="94"/>
      <c r="Q481" s="94"/>
      <c r="R481" s="95"/>
      <c r="S481" s="95" t="b">
        <f t="shared" si="21"/>
        <v>0</v>
      </c>
      <c r="T481" s="95" t="b">
        <f t="shared" si="22"/>
        <v>0</v>
      </c>
      <c r="U481" t="b">
        <f t="shared" si="23"/>
        <v>0</v>
      </c>
    </row>
    <row r="482" spans="1:21" ht="12.75" customHeight="1" x14ac:dyDescent="0.2">
      <c r="A482" s="68">
        <v>472</v>
      </c>
      <c r="B482" s="90" t="s">
        <v>19</v>
      </c>
      <c r="C482" s="69" t="s">
        <v>454</v>
      </c>
      <c r="D482" s="70">
        <v>134.65610000000001</v>
      </c>
      <c r="E482" s="71">
        <v>8.93</v>
      </c>
      <c r="F482" s="72"/>
      <c r="G482" s="73">
        <v>472</v>
      </c>
      <c r="H482" s="90" t="s">
        <v>19</v>
      </c>
      <c r="I482" s="74" t="s">
        <v>454</v>
      </c>
      <c r="J482" s="75">
        <v>134.65610000000001</v>
      </c>
      <c r="K482" s="76">
        <v>22.55</v>
      </c>
      <c r="M482" s="93"/>
      <c r="N482" s="94"/>
      <c r="O482" s="94"/>
      <c r="P482" s="94"/>
      <c r="Q482" s="94"/>
      <c r="R482" s="95"/>
      <c r="S482" s="95" t="b">
        <f t="shared" si="21"/>
        <v>0</v>
      </c>
      <c r="T482" s="95" t="b">
        <f t="shared" si="22"/>
        <v>0</v>
      </c>
      <c r="U482" t="b">
        <f t="shared" si="23"/>
        <v>0</v>
      </c>
    </row>
    <row r="483" spans="1:21" ht="12.75" customHeight="1" x14ac:dyDescent="0.2">
      <c r="A483" s="68">
        <v>473</v>
      </c>
      <c r="B483" s="90" t="s">
        <v>19</v>
      </c>
      <c r="C483" s="69" t="s">
        <v>455</v>
      </c>
      <c r="D483" s="70">
        <v>123.8018</v>
      </c>
      <c r="E483" s="71">
        <v>8.2100000000000009</v>
      </c>
      <c r="F483" s="72"/>
      <c r="G483" s="73">
        <v>473</v>
      </c>
      <c r="H483" s="90" t="s">
        <v>19</v>
      </c>
      <c r="I483" s="74" t="s">
        <v>455</v>
      </c>
      <c r="J483" s="75">
        <v>123.8018</v>
      </c>
      <c r="K483" s="76">
        <v>20.73</v>
      </c>
      <c r="M483" s="93"/>
      <c r="N483" s="94"/>
      <c r="O483" s="94"/>
      <c r="P483" s="94"/>
      <c r="Q483" s="94"/>
      <c r="R483" s="95"/>
      <c r="S483" s="95" t="b">
        <f t="shared" si="21"/>
        <v>0</v>
      </c>
      <c r="T483" s="95" t="b">
        <f t="shared" si="22"/>
        <v>0</v>
      </c>
      <c r="U483" t="b">
        <f t="shared" si="23"/>
        <v>0</v>
      </c>
    </row>
    <row r="484" spans="1:21" ht="12.75" customHeight="1" x14ac:dyDescent="0.2">
      <c r="A484" s="68">
        <v>474</v>
      </c>
      <c r="B484" s="90" t="s">
        <v>19</v>
      </c>
      <c r="C484" s="69" t="s">
        <v>456</v>
      </c>
      <c r="D484" s="70">
        <v>163.21639999999999</v>
      </c>
      <c r="E484" s="71">
        <v>10.82</v>
      </c>
      <c r="F484" s="72"/>
      <c r="G484" s="73">
        <v>474</v>
      </c>
      <c r="H484" s="90" t="s">
        <v>19</v>
      </c>
      <c r="I484" s="74" t="s">
        <v>456</v>
      </c>
      <c r="J484" s="75">
        <v>163.21639999999999</v>
      </c>
      <c r="K484" s="76">
        <v>27.33</v>
      </c>
      <c r="M484" s="93"/>
      <c r="N484" s="94"/>
      <c r="O484" s="94"/>
      <c r="P484" s="94"/>
      <c r="Q484" s="94"/>
      <c r="R484" s="95"/>
      <c r="S484" s="95" t="b">
        <f t="shared" si="21"/>
        <v>0</v>
      </c>
      <c r="T484" s="95" t="b">
        <f t="shared" si="22"/>
        <v>0</v>
      </c>
      <c r="U484" t="b">
        <f t="shared" si="23"/>
        <v>0</v>
      </c>
    </row>
    <row r="485" spans="1:21" ht="12.75" customHeight="1" x14ac:dyDescent="0.2">
      <c r="A485" s="68">
        <v>475</v>
      </c>
      <c r="B485" s="90" t="s">
        <v>19</v>
      </c>
      <c r="C485" s="69" t="s">
        <v>457</v>
      </c>
      <c r="D485" s="70">
        <v>212.20760000000001</v>
      </c>
      <c r="E485" s="71">
        <v>14.07</v>
      </c>
      <c r="F485" s="72"/>
      <c r="G485" s="73">
        <v>475</v>
      </c>
      <c r="H485" s="90" t="s">
        <v>19</v>
      </c>
      <c r="I485" s="74" t="s">
        <v>457</v>
      </c>
      <c r="J485" s="75">
        <v>212.20760000000001</v>
      </c>
      <c r="K485" s="76">
        <v>35.54</v>
      </c>
      <c r="M485" s="93"/>
      <c r="N485" s="94"/>
      <c r="O485" s="94"/>
      <c r="P485" s="94"/>
      <c r="Q485" s="94"/>
      <c r="R485" s="95"/>
      <c r="S485" s="95" t="b">
        <f t="shared" si="21"/>
        <v>0</v>
      </c>
      <c r="T485" s="95" t="b">
        <f t="shared" si="22"/>
        <v>0</v>
      </c>
      <c r="U485" t="b">
        <f t="shared" si="23"/>
        <v>0</v>
      </c>
    </row>
    <row r="486" spans="1:21" ht="12.75" customHeight="1" x14ac:dyDescent="0.2">
      <c r="A486" s="68">
        <v>476</v>
      </c>
      <c r="B486" s="90" t="s">
        <v>19</v>
      </c>
      <c r="C486" s="69" t="s">
        <v>458</v>
      </c>
      <c r="D486" s="70">
        <v>73.787199999999999</v>
      </c>
      <c r="E486" s="71">
        <v>4.8899999999999997</v>
      </c>
      <c r="F486" s="72"/>
      <c r="G486" s="73">
        <v>476</v>
      </c>
      <c r="H486" s="90" t="s">
        <v>19</v>
      </c>
      <c r="I486" s="74" t="s">
        <v>458</v>
      </c>
      <c r="J486" s="75">
        <v>73.787199999999999</v>
      </c>
      <c r="K486" s="76">
        <v>12.36</v>
      </c>
      <c r="M486" s="93"/>
      <c r="N486" s="94"/>
      <c r="O486" s="94"/>
      <c r="P486" s="94"/>
      <c r="Q486" s="94"/>
      <c r="R486" s="95"/>
      <c r="S486" s="95" t="b">
        <f t="shared" si="21"/>
        <v>0</v>
      </c>
      <c r="T486" s="95" t="b">
        <f t="shared" si="22"/>
        <v>0</v>
      </c>
      <c r="U486" t="b">
        <f t="shared" si="23"/>
        <v>0</v>
      </c>
    </row>
    <row r="487" spans="1:21" ht="12.75" customHeight="1" x14ac:dyDescent="0.2">
      <c r="A487" s="68">
        <v>477</v>
      </c>
      <c r="B487" s="90" t="s">
        <v>19</v>
      </c>
      <c r="C487" s="69" t="s">
        <v>459</v>
      </c>
      <c r="D487" s="70">
        <v>103.25069999999999</v>
      </c>
      <c r="E487" s="71">
        <v>6.85</v>
      </c>
      <c r="F487" s="72"/>
      <c r="G487" s="73">
        <v>477</v>
      </c>
      <c r="H487" s="90" t="s">
        <v>19</v>
      </c>
      <c r="I487" s="74" t="s">
        <v>459</v>
      </c>
      <c r="J487" s="75">
        <v>103.25069999999999</v>
      </c>
      <c r="K487" s="76">
        <v>17.29</v>
      </c>
      <c r="M487" s="93"/>
      <c r="N487" s="94"/>
      <c r="O487" s="94"/>
      <c r="P487" s="94"/>
      <c r="Q487" s="94"/>
      <c r="R487" s="95"/>
      <c r="S487" s="95" t="b">
        <f t="shared" si="21"/>
        <v>0</v>
      </c>
      <c r="T487" s="95" t="b">
        <f t="shared" si="22"/>
        <v>0</v>
      </c>
      <c r="U487" t="b">
        <f t="shared" si="23"/>
        <v>0</v>
      </c>
    </row>
    <row r="488" spans="1:21" ht="12.75" customHeight="1" x14ac:dyDescent="0.2">
      <c r="A488" s="68">
        <v>478</v>
      </c>
      <c r="B488" s="90" t="s">
        <v>19</v>
      </c>
      <c r="C488" s="69" t="s">
        <v>460</v>
      </c>
      <c r="D488" s="70">
        <v>172.17179999999999</v>
      </c>
      <c r="E488" s="71">
        <v>11.42</v>
      </c>
      <c r="F488" s="72"/>
      <c r="G488" s="73">
        <v>478</v>
      </c>
      <c r="H488" s="90" t="s">
        <v>19</v>
      </c>
      <c r="I488" s="74" t="s">
        <v>460</v>
      </c>
      <c r="J488" s="75">
        <v>172.17179999999999</v>
      </c>
      <c r="K488" s="76">
        <v>28.83</v>
      </c>
      <c r="M488" s="93"/>
      <c r="N488" s="94"/>
      <c r="O488" s="94"/>
      <c r="P488" s="94"/>
      <c r="Q488" s="94"/>
      <c r="R488" s="95"/>
      <c r="S488" s="95" t="b">
        <f t="shared" si="21"/>
        <v>0</v>
      </c>
      <c r="T488" s="95" t="b">
        <f t="shared" si="22"/>
        <v>0</v>
      </c>
      <c r="U488" t="b">
        <f t="shared" si="23"/>
        <v>0</v>
      </c>
    </row>
    <row r="489" spans="1:21" ht="12.75" customHeight="1" x14ac:dyDescent="0.2">
      <c r="A489" s="68">
        <v>479</v>
      </c>
      <c r="B489" s="90" t="s">
        <v>19</v>
      </c>
      <c r="C489" s="69" t="s">
        <v>461</v>
      </c>
      <c r="D489" s="70">
        <v>129.39070000000001</v>
      </c>
      <c r="E489" s="71">
        <v>8.58</v>
      </c>
      <c r="F489" s="72"/>
      <c r="G489" s="73">
        <v>479</v>
      </c>
      <c r="H489" s="90" t="s">
        <v>19</v>
      </c>
      <c r="I489" s="74" t="s">
        <v>461</v>
      </c>
      <c r="J489" s="75">
        <v>129.39070000000001</v>
      </c>
      <c r="K489" s="76">
        <v>21.67</v>
      </c>
      <c r="M489" s="93"/>
      <c r="N489" s="94"/>
      <c r="O489" s="94"/>
      <c r="P489" s="94"/>
      <c r="Q489" s="94"/>
      <c r="R489" s="95"/>
      <c r="S489" s="95" t="b">
        <f t="shared" si="21"/>
        <v>0</v>
      </c>
      <c r="T489" s="95" t="b">
        <f t="shared" si="22"/>
        <v>0</v>
      </c>
      <c r="U489" t="b">
        <f t="shared" si="23"/>
        <v>0</v>
      </c>
    </row>
    <row r="490" spans="1:21" ht="12.75" customHeight="1" x14ac:dyDescent="0.2">
      <c r="A490" s="68">
        <v>480</v>
      </c>
      <c r="B490" s="90" t="s">
        <v>19</v>
      </c>
      <c r="C490" s="69" t="s">
        <v>462</v>
      </c>
      <c r="D490" s="70">
        <v>50.196800000000003</v>
      </c>
      <c r="E490" s="71">
        <v>3.33</v>
      </c>
      <c r="F490" s="72"/>
      <c r="G490" s="73">
        <v>480</v>
      </c>
      <c r="H490" s="90" t="s">
        <v>19</v>
      </c>
      <c r="I490" s="74" t="s">
        <v>462</v>
      </c>
      <c r="J490" s="75">
        <v>50.196800000000003</v>
      </c>
      <c r="K490" s="76">
        <v>8.41</v>
      </c>
      <c r="M490" s="93"/>
      <c r="N490" s="94"/>
      <c r="O490" s="94"/>
      <c r="P490" s="94"/>
      <c r="Q490" s="94"/>
      <c r="R490" s="95"/>
      <c r="S490" s="95" t="b">
        <f t="shared" si="21"/>
        <v>0</v>
      </c>
      <c r="T490" s="95" t="b">
        <f t="shared" si="22"/>
        <v>0</v>
      </c>
      <c r="U490" t="b">
        <f t="shared" si="23"/>
        <v>0</v>
      </c>
    </row>
    <row r="491" spans="1:21" ht="12.75" customHeight="1" x14ac:dyDescent="0.2">
      <c r="A491" s="68">
        <v>481</v>
      </c>
      <c r="B491" s="90" t="s">
        <v>19</v>
      </c>
      <c r="C491" s="69" t="s">
        <v>463</v>
      </c>
      <c r="D491" s="70">
        <v>133.6962</v>
      </c>
      <c r="E491" s="71">
        <v>8.86</v>
      </c>
      <c r="F491" s="72"/>
      <c r="G491" s="73">
        <v>481</v>
      </c>
      <c r="H491" s="90" t="s">
        <v>19</v>
      </c>
      <c r="I491" s="74" t="s">
        <v>463</v>
      </c>
      <c r="J491" s="75">
        <v>133.6962</v>
      </c>
      <c r="K491" s="76">
        <v>22.39</v>
      </c>
      <c r="M491" s="93"/>
      <c r="N491" s="94"/>
      <c r="O491" s="94"/>
      <c r="P491" s="94"/>
      <c r="Q491" s="94"/>
      <c r="R491" s="95"/>
      <c r="S491" s="95" t="b">
        <f t="shared" si="21"/>
        <v>0</v>
      </c>
      <c r="T491" s="95" t="b">
        <f t="shared" si="22"/>
        <v>0</v>
      </c>
      <c r="U491" t="b">
        <f t="shared" si="23"/>
        <v>0</v>
      </c>
    </row>
    <row r="492" spans="1:21" ht="12.75" customHeight="1" x14ac:dyDescent="0.2">
      <c r="A492" s="68">
        <v>482</v>
      </c>
      <c r="B492" s="90" t="s">
        <v>19</v>
      </c>
      <c r="C492" s="69" t="s">
        <v>464</v>
      </c>
      <c r="D492" s="70">
        <v>111.876</v>
      </c>
      <c r="E492" s="71">
        <v>7.42</v>
      </c>
      <c r="F492" s="72"/>
      <c r="G492" s="73">
        <v>482</v>
      </c>
      <c r="H492" s="90" t="s">
        <v>19</v>
      </c>
      <c r="I492" s="74" t="s">
        <v>464</v>
      </c>
      <c r="J492" s="75">
        <v>111.876</v>
      </c>
      <c r="K492" s="76">
        <v>18.73</v>
      </c>
      <c r="M492" s="93"/>
      <c r="N492" s="94"/>
      <c r="O492" s="94"/>
      <c r="P492" s="94"/>
      <c r="Q492" s="94"/>
      <c r="R492" s="95"/>
      <c r="S492" s="95" t="b">
        <f t="shared" si="21"/>
        <v>0</v>
      </c>
      <c r="T492" s="95" t="b">
        <f t="shared" si="22"/>
        <v>0</v>
      </c>
      <c r="U492" t="b">
        <f t="shared" si="23"/>
        <v>0</v>
      </c>
    </row>
    <row r="493" spans="1:21" ht="12.75" customHeight="1" x14ac:dyDescent="0.2">
      <c r="A493" s="68">
        <v>483</v>
      </c>
      <c r="B493" s="90" t="s">
        <v>19</v>
      </c>
      <c r="C493" s="69" t="s">
        <v>465</v>
      </c>
      <c r="D493" s="70">
        <v>143.3579</v>
      </c>
      <c r="E493" s="71">
        <v>9.51</v>
      </c>
      <c r="F493" s="72"/>
      <c r="G493" s="73">
        <v>483</v>
      </c>
      <c r="H493" s="90" t="s">
        <v>19</v>
      </c>
      <c r="I493" s="74" t="s">
        <v>465</v>
      </c>
      <c r="J493" s="75">
        <v>143.3579</v>
      </c>
      <c r="K493" s="76">
        <v>24.01</v>
      </c>
      <c r="M493" s="93"/>
      <c r="N493" s="94"/>
      <c r="O493" s="94"/>
      <c r="P493" s="94"/>
      <c r="Q493" s="94"/>
      <c r="R493" s="95"/>
      <c r="S493" s="95" t="b">
        <f t="shared" si="21"/>
        <v>0</v>
      </c>
      <c r="T493" s="95" t="b">
        <f t="shared" si="22"/>
        <v>0</v>
      </c>
      <c r="U493" t="b">
        <f t="shared" si="23"/>
        <v>0</v>
      </c>
    </row>
    <row r="494" spans="1:21" ht="12.75" customHeight="1" x14ac:dyDescent="0.2">
      <c r="A494" s="68">
        <v>484</v>
      </c>
      <c r="B494" s="90" t="s">
        <v>19</v>
      </c>
      <c r="C494" s="69" t="s">
        <v>466</v>
      </c>
      <c r="D494" s="70">
        <v>140.8655</v>
      </c>
      <c r="E494" s="71">
        <v>9.34</v>
      </c>
      <c r="F494" s="72"/>
      <c r="G494" s="73">
        <v>484</v>
      </c>
      <c r="H494" s="90" t="s">
        <v>19</v>
      </c>
      <c r="I494" s="74" t="s">
        <v>466</v>
      </c>
      <c r="J494" s="75">
        <v>140.8655</v>
      </c>
      <c r="K494" s="76">
        <v>23.59</v>
      </c>
      <c r="M494" s="93"/>
      <c r="N494" s="94"/>
      <c r="O494" s="94"/>
      <c r="P494" s="94"/>
      <c r="Q494" s="94"/>
      <c r="R494" s="95"/>
      <c r="S494" s="95" t="b">
        <f t="shared" si="21"/>
        <v>0</v>
      </c>
      <c r="T494" s="95" t="b">
        <f t="shared" si="22"/>
        <v>0</v>
      </c>
      <c r="U494" t="b">
        <f t="shared" si="23"/>
        <v>0</v>
      </c>
    </row>
    <row r="495" spans="1:21" ht="12.75" customHeight="1" x14ac:dyDescent="0.2">
      <c r="A495" s="68">
        <v>485</v>
      </c>
      <c r="B495" s="90" t="s">
        <v>19</v>
      </c>
      <c r="C495" s="69" t="s">
        <v>467</v>
      </c>
      <c r="D495" s="70">
        <v>123.09399999999999</v>
      </c>
      <c r="E495" s="71">
        <v>8.16</v>
      </c>
      <c r="F495" s="72"/>
      <c r="G495" s="73">
        <v>485</v>
      </c>
      <c r="H495" s="90" t="s">
        <v>19</v>
      </c>
      <c r="I495" s="74" t="s">
        <v>467</v>
      </c>
      <c r="J495" s="75">
        <v>123.09399999999999</v>
      </c>
      <c r="K495" s="76">
        <v>20.61</v>
      </c>
      <c r="M495" s="93"/>
      <c r="N495" s="94"/>
      <c r="O495" s="94"/>
      <c r="P495" s="94"/>
      <c r="Q495" s="94"/>
      <c r="R495" s="95"/>
      <c r="S495" s="95" t="b">
        <f t="shared" si="21"/>
        <v>0</v>
      </c>
      <c r="T495" s="95" t="b">
        <f t="shared" si="22"/>
        <v>0</v>
      </c>
      <c r="U495" t="b">
        <f t="shared" si="23"/>
        <v>0</v>
      </c>
    </row>
    <row r="496" spans="1:21" ht="12.75" customHeight="1" x14ac:dyDescent="0.2">
      <c r="A496" s="68">
        <v>486</v>
      </c>
      <c r="B496" s="90" t="s">
        <v>19</v>
      </c>
      <c r="C496" s="69" t="s">
        <v>468</v>
      </c>
      <c r="D496" s="70">
        <v>95.598799999999997</v>
      </c>
      <c r="E496" s="71">
        <v>6.34</v>
      </c>
      <c r="F496" s="72"/>
      <c r="G496" s="73">
        <v>486</v>
      </c>
      <c r="H496" s="90" t="s">
        <v>19</v>
      </c>
      <c r="I496" s="74" t="s">
        <v>468</v>
      </c>
      <c r="J496" s="75">
        <v>95.598799999999997</v>
      </c>
      <c r="K496" s="76">
        <v>16.010000000000002</v>
      </c>
      <c r="M496" s="93"/>
      <c r="N496" s="94"/>
      <c r="O496" s="94"/>
      <c r="P496" s="94"/>
      <c r="Q496" s="94"/>
      <c r="R496" s="95"/>
      <c r="S496" s="95" t="b">
        <f t="shared" si="21"/>
        <v>0</v>
      </c>
      <c r="T496" s="95" t="b">
        <f t="shared" si="22"/>
        <v>0</v>
      </c>
      <c r="U496" t="b">
        <f t="shared" si="23"/>
        <v>0</v>
      </c>
    </row>
    <row r="497" spans="1:21" ht="12.75" customHeight="1" x14ac:dyDescent="0.2">
      <c r="A497" s="68">
        <v>487</v>
      </c>
      <c r="B497" s="90" t="s">
        <v>19</v>
      </c>
      <c r="C497" s="69" t="s">
        <v>469</v>
      </c>
      <c r="D497" s="70">
        <v>156.2116</v>
      </c>
      <c r="E497" s="71">
        <v>10.36</v>
      </c>
      <c r="F497" s="72"/>
      <c r="G497" s="73">
        <v>487</v>
      </c>
      <c r="H497" s="90" t="s">
        <v>19</v>
      </c>
      <c r="I497" s="74" t="s">
        <v>469</v>
      </c>
      <c r="J497" s="75">
        <v>156.2116</v>
      </c>
      <c r="K497" s="76">
        <v>26.16</v>
      </c>
      <c r="M497" s="93"/>
      <c r="N497" s="94"/>
      <c r="O497" s="94"/>
      <c r="P497" s="94"/>
      <c r="Q497" s="94"/>
      <c r="R497" s="95"/>
      <c r="S497" s="95" t="b">
        <f t="shared" si="21"/>
        <v>0</v>
      </c>
      <c r="T497" s="95" t="b">
        <f t="shared" si="22"/>
        <v>0</v>
      </c>
      <c r="U497" t="b">
        <f t="shared" si="23"/>
        <v>0</v>
      </c>
    </row>
    <row r="498" spans="1:21" ht="12.75" customHeight="1" x14ac:dyDescent="0.2">
      <c r="A498" s="68">
        <v>488</v>
      </c>
      <c r="B498" s="90" t="s">
        <v>19</v>
      </c>
      <c r="C498" s="69" t="s">
        <v>470</v>
      </c>
      <c r="D498" s="70">
        <v>84.534000000000006</v>
      </c>
      <c r="E498" s="71">
        <v>5.61</v>
      </c>
      <c r="F498" s="72"/>
      <c r="G498" s="73">
        <v>488</v>
      </c>
      <c r="H498" s="90" t="s">
        <v>19</v>
      </c>
      <c r="I498" s="74" t="s">
        <v>470</v>
      </c>
      <c r="J498" s="75">
        <v>84.534000000000006</v>
      </c>
      <c r="K498" s="76">
        <v>14.16</v>
      </c>
      <c r="M498" s="93"/>
      <c r="N498" s="94"/>
      <c r="O498" s="94"/>
      <c r="P498" s="94"/>
      <c r="Q498" s="94"/>
      <c r="R498" s="95"/>
      <c r="S498" s="95" t="b">
        <f t="shared" si="21"/>
        <v>0</v>
      </c>
      <c r="T498" s="95" t="b">
        <f t="shared" si="22"/>
        <v>0</v>
      </c>
      <c r="U498" t="b">
        <f t="shared" si="23"/>
        <v>0</v>
      </c>
    </row>
    <row r="499" spans="1:21" ht="12.75" customHeight="1" x14ac:dyDescent="0.2">
      <c r="A499" s="68">
        <v>489</v>
      </c>
      <c r="B499" s="90" t="s">
        <v>19</v>
      </c>
      <c r="C499" s="69" t="s">
        <v>471</v>
      </c>
      <c r="D499" s="70">
        <v>145.58799999999999</v>
      </c>
      <c r="E499" s="71">
        <v>9.65</v>
      </c>
      <c r="F499" s="72"/>
      <c r="G499" s="73">
        <v>489</v>
      </c>
      <c r="H499" s="90" t="s">
        <v>19</v>
      </c>
      <c r="I499" s="74" t="s">
        <v>471</v>
      </c>
      <c r="J499" s="75">
        <v>145.58799999999999</v>
      </c>
      <c r="K499" s="76">
        <v>24.38</v>
      </c>
      <c r="M499" s="93"/>
      <c r="N499" s="94"/>
      <c r="O499" s="94"/>
      <c r="P499" s="94"/>
      <c r="Q499" s="94"/>
      <c r="R499" s="95"/>
      <c r="S499" s="95" t="b">
        <f t="shared" si="21"/>
        <v>0</v>
      </c>
      <c r="T499" s="95" t="b">
        <f t="shared" si="22"/>
        <v>0</v>
      </c>
      <c r="U499" t="b">
        <f t="shared" si="23"/>
        <v>0</v>
      </c>
    </row>
    <row r="500" spans="1:21" ht="12.75" customHeight="1" x14ac:dyDescent="0.2">
      <c r="A500" s="68">
        <v>490</v>
      </c>
      <c r="B500" s="90" t="s">
        <v>19</v>
      </c>
      <c r="C500" s="69" t="s">
        <v>472</v>
      </c>
      <c r="D500" s="70">
        <v>110.10639999999999</v>
      </c>
      <c r="E500" s="71">
        <v>7.3</v>
      </c>
      <c r="F500" s="72"/>
      <c r="G500" s="73">
        <v>490</v>
      </c>
      <c r="H500" s="90" t="s">
        <v>19</v>
      </c>
      <c r="I500" s="74" t="s">
        <v>472</v>
      </c>
      <c r="J500" s="75">
        <v>110.10639999999999</v>
      </c>
      <c r="K500" s="76">
        <v>18.440000000000001</v>
      </c>
      <c r="M500" s="93"/>
      <c r="N500" s="94"/>
      <c r="O500" s="94"/>
      <c r="P500" s="94"/>
      <c r="Q500" s="94"/>
      <c r="R500" s="95"/>
      <c r="S500" s="95" t="b">
        <f t="shared" si="21"/>
        <v>0</v>
      </c>
      <c r="T500" s="95" t="b">
        <f t="shared" si="22"/>
        <v>0</v>
      </c>
      <c r="U500" t="b">
        <f t="shared" si="23"/>
        <v>0</v>
      </c>
    </row>
    <row r="501" spans="1:21" ht="12.75" customHeight="1" x14ac:dyDescent="0.2">
      <c r="A501" s="68">
        <v>491</v>
      </c>
      <c r="B501" s="90" t="s">
        <v>19</v>
      </c>
      <c r="C501" s="69" t="s">
        <v>473</v>
      </c>
      <c r="D501" s="70">
        <v>146.87610000000001</v>
      </c>
      <c r="E501" s="71">
        <v>9.74</v>
      </c>
      <c r="F501" s="72"/>
      <c r="G501" s="73">
        <v>491</v>
      </c>
      <c r="H501" s="90" t="s">
        <v>19</v>
      </c>
      <c r="I501" s="74" t="s">
        <v>473</v>
      </c>
      <c r="J501" s="75">
        <v>146.87610000000001</v>
      </c>
      <c r="K501" s="76">
        <v>24.6</v>
      </c>
      <c r="M501" s="93"/>
      <c r="N501" s="94"/>
      <c r="O501" s="94"/>
      <c r="P501" s="94"/>
      <c r="Q501" s="94"/>
      <c r="R501" s="95"/>
      <c r="S501" s="95" t="b">
        <f t="shared" si="21"/>
        <v>0</v>
      </c>
      <c r="T501" s="95" t="b">
        <f t="shared" si="22"/>
        <v>0</v>
      </c>
      <c r="U501" t="b">
        <f t="shared" si="23"/>
        <v>0</v>
      </c>
    </row>
    <row r="502" spans="1:21" ht="12.75" customHeight="1" x14ac:dyDescent="0.2">
      <c r="A502" s="68">
        <v>492</v>
      </c>
      <c r="B502" s="90" t="s">
        <v>19</v>
      </c>
      <c r="C502" s="69" t="s">
        <v>474</v>
      </c>
      <c r="D502" s="70">
        <v>182.05789999999999</v>
      </c>
      <c r="E502" s="71">
        <v>12.07</v>
      </c>
      <c r="F502" s="72"/>
      <c r="G502" s="73">
        <v>492</v>
      </c>
      <c r="H502" s="90" t="s">
        <v>19</v>
      </c>
      <c r="I502" s="74" t="s">
        <v>474</v>
      </c>
      <c r="J502" s="75">
        <v>182.05789999999999</v>
      </c>
      <c r="K502" s="76">
        <v>30.49</v>
      </c>
      <c r="M502" s="93"/>
      <c r="N502" s="94"/>
      <c r="O502" s="94"/>
      <c r="P502" s="94"/>
      <c r="Q502" s="94"/>
      <c r="R502" s="95"/>
      <c r="S502" s="95" t="b">
        <f t="shared" si="21"/>
        <v>0</v>
      </c>
      <c r="T502" s="95" t="b">
        <f t="shared" si="22"/>
        <v>0</v>
      </c>
      <c r="U502" t="b">
        <f t="shared" si="23"/>
        <v>0</v>
      </c>
    </row>
    <row r="503" spans="1:21" ht="12.75" customHeight="1" x14ac:dyDescent="0.2">
      <c r="A503" s="68">
        <v>493</v>
      </c>
      <c r="B503" s="90" t="s">
        <v>19</v>
      </c>
      <c r="C503" s="69" t="s">
        <v>475</v>
      </c>
      <c r="D503" s="70">
        <v>167.74870000000001</v>
      </c>
      <c r="E503" s="71">
        <v>11.12</v>
      </c>
      <c r="F503" s="72"/>
      <c r="G503" s="73">
        <v>493</v>
      </c>
      <c r="H503" s="90" t="s">
        <v>19</v>
      </c>
      <c r="I503" s="74" t="s">
        <v>475</v>
      </c>
      <c r="J503" s="75">
        <v>167.74870000000001</v>
      </c>
      <c r="K503" s="76">
        <v>28.09</v>
      </c>
      <c r="M503" s="93"/>
      <c r="N503" s="94"/>
      <c r="O503" s="94"/>
      <c r="P503" s="94"/>
      <c r="Q503" s="94"/>
      <c r="R503" s="95"/>
      <c r="S503" s="95" t="b">
        <f t="shared" si="21"/>
        <v>0</v>
      </c>
      <c r="T503" s="95" t="b">
        <f t="shared" si="22"/>
        <v>0</v>
      </c>
      <c r="U503" t="b">
        <f t="shared" si="23"/>
        <v>0</v>
      </c>
    </row>
    <row r="504" spans="1:21" ht="12.75" customHeight="1" x14ac:dyDescent="0.2">
      <c r="A504" s="68">
        <v>494</v>
      </c>
      <c r="B504" s="90" t="s">
        <v>19</v>
      </c>
      <c r="C504" s="69" t="s">
        <v>476</v>
      </c>
      <c r="D504" s="70">
        <v>187.54220000000001</v>
      </c>
      <c r="E504" s="71">
        <v>12.44</v>
      </c>
      <c r="F504" s="72"/>
      <c r="G504" s="73">
        <v>494</v>
      </c>
      <c r="H504" s="90" t="s">
        <v>19</v>
      </c>
      <c r="I504" s="74" t="s">
        <v>476</v>
      </c>
      <c r="J504" s="75">
        <v>187.54220000000001</v>
      </c>
      <c r="K504" s="76">
        <v>31.41</v>
      </c>
      <c r="M504" s="93"/>
      <c r="N504" s="94"/>
      <c r="O504" s="94"/>
      <c r="P504" s="94"/>
      <c r="Q504" s="94"/>
      <c r="R504" s="95"/>
      <c r="S504" s="95" t="b">
        <f t="shared" si="21"/>
        <v>0</v>
      </c>
      <c r="T504" s="95" t="b">
        <f t="shared" si="22"/>
        <v>0</v>
      </c>
      <c r="U504" t="b">
        <f t="shared" si="23"/>
        <v>0</v>
      </c>
    </row>
    <row r="505" spans="1:21" ht="12.75" customHeight="1" x14ac:dyDescent="0.2">
      <c r="A505" s="68">
        <v>495</v>
      </c>
      <c r="B505" s="90" t="s">
        <v>19</v>
      </c>
      <c r="C505" s="69" t="s">
        <v>477</v>
      </c>
      <c r="D505" s="70">
        <v>87.492699999999999</v>
      </c>
      <c r="E505" s="71">
        <v>5.8</v>
      </c>
      <c r="F505" s="72"/>
      <c r="G505" s="73">
        <v>495</v>
      </c>
      <c r="H505" s="90" t="s">
        <v>19</v>
      </c>
      <c r="I505" s="74" t="s">
        <v>477</v>
      </c>
      <c r="J505" s="75">
        <v>87.492699999999999</v>
      </c>
      <c r="K505" s="76">
        <v>14.65</v>
      </c>
      <c r="M505" s="93"/>
      <c r="N505" s="94"/>
      <c r="O505" s="94"/>
      <c r="P505" s="94"/>
      <c r="Q505" s="94"/>
      <c r="R505" s="95"/>
      <c r="S505" s="95" t="b">
        <f t="shared" si="21"/>
        <v>0</v>
      </c>
      <c r="T505" s="95" t="b">
        <f t="shared" si="22"/>
        <v>0</v>
      </c>
      <c r="U505" t="b">
        <f t="shared" si="23"/>
        <v>0</v>
      </c>
    </row>
    <row r="506" spans="1:21" ht="12.75" customHeight="1" x14ac:dyDescent="0.2">
      <c r="A506" s="68">
        <v>496</v>
      </c>
      <c r="B506" s="90" t="s">
        <v>19</v>
      </c>
      <c r="C506" s="69" t="s">
        <v>478</v>
      </c>
      <c r="D506" s="70">
        <v>114.7394</v>
      </c>
      <c r="E506" s="71">
        <v>7.61</v>
      </c>
      <c r="F506" s="72"/>
      <c r="G506" s="73">
        <v>496</v>
      </c>
      <c r="H506" s="90" t="s">
        <v>19</v>
      </c>
      <c r="I506" s="74" t="s">
        <v>478</v>
      </c>
      <c r="J506" s="75">
        <v>114.7394</v>
      </c>
      <c r="K506" s="76">
        <v>19.21</v>
      </c>
      <c r="M506" s="93"/>
      <c r="N506" s="94"/>
      <c r="O506" s="94"/>
      <c r="P506" s="94"/>
      <c r="Q506" s="94"/>
      <c r="R506" s="95"/>
      <c r="S506" s="95" t="b">
        <f t="shared" si="21"/>
        <v>0</v>
      </c>
      <c r="T506" s="95" t="b">
        <f t="shared" si="22"/>
        <v>0</v>
      </c>
      <c r="U506" t="b">
        <f t="shared" si="23"/>
        <v>0</v>
      </c>
    </row>
    <row r="507" spans="1:21" ht="12.75" customHeight="1" x14ac:dyDescent="0.2">
      <c r="A507" s="68">
        <v>497</v>
      </c>
      <c r="B507" s="90" t="s">
        <v>19</v>
      </c>
      <c r="C507" s="69" t="s">
        <v>479</v>
      </c>
      <c r="D507" s="70">
        <v>150.96100000000001</v>
      </c>
      <c r="E507" s="71">
        <v>10.01</v>
      </c>
      <c r="F507" s="72"/>
      <c r="G507" s="73">
        <v>497</v>
      </c>
      <c r="H507" s="90" t="s">
        <v>19</v>
      </c>
      <c r="I507" s="74" t="s">
        <v>479</v>
      </c>
      <c r="J507" s="75">
        <v>150.96100000000001</v>
      </c>
      <c r="K507" s="76">
        <v>25.28</v>
      </c>
      <c r="M507" s="93"/>
      <c r="N507" s="94"/>
      <c r="O507" s="94"/>
      <c r="P507" s="94"/>
      <c r="Q507" s="94"/>
      <c r="R507" s="95"/>
      <c r="S507" s="95" t="b">
        <f t="shared" si="21"/>
        <v>0</v>
      </c>
      <c r="T507" s="95" t="b">
        <f t="shared" si="22"/>
        <v>0</v>
      </c>
      <c r="U507" t="b">
        <f t="shared" si="23"/>
        <v>0</v>
      </c>
    </row>
    <row r="508" spans="1:21" ht="12.75" customHeight="1" x14ac:dyDescent="0.2">
      <c r="A508" s="68">
        <v>498</v>
      </c>
      <c r="B508" s="90" t="s">
        <v>19</v>
      </c>
      <c r="C508" s="69" t="s">
        <v>480</v>
      </c>
      <c r="D508" s="70">
        <v>156.79130000000001</v>
      </c>
      <c r="E508" s="71">
        <v>10.4</v>
      </c>
      <c r="F508" s="72"/>
      <c r="G508" s="73">
        <v>498</v>
      </c>
      <c r="H508" s="90" t="s">
        <v>19</v>
      </c>
      <c r="I508" s="74" t="s">
        <v>480</v>
      </c>
      <c r="J508" s="75">
        <v>156.79130000000001</v>
      </c>
      <c r="K508" s="76">
        <v>26.26</v>
      </c>
      <c r="M508" s="93"/>
      <c r="N508" s="94"/>
      <c r="O508" s="94"/>
      <c r="P508" s="94"/>
      <c r="Q508" s="94"/>
      <c r="R508" s="95"/>
      <c r="S508" s="95" t="b">
        <f t="shared" si="21"/>
        <v>0</v>
      </c>
      <c r="T508" s="95" t="b">
        <f t="shared" si="22"/>
        <v>0</v>
      </c>
      <c r="U508" t="b">
        <f t="shared" si="23"/>
        <v>0</v>
      </c>
    </row>
    <row r="509" spans="1:21" ht="12.75" customHeight="1" x14ac:dyDescent="0.2">
      <c r="A509" s="68">
        <v>499</v>
      </c>
      <c r="B509" s="90" t="s">
        <v>19</v>
      </c>
      <c r="C509" s="69" t="s">
        <v>481</v>
      </c>
      <c r="D509" s="70">
        <v>353.62130000000002</v>
      </c>
      <c r="E509" s="71">
        <v>23.45</v>
      </c>
      <c r="F509" s="72"/>
      <c r="G509" s="73">
        <v>499</v>
      </c>
      <c r="H509" s="90" t="s">
        <v>19</v>
      </c>
      <c r="I509" s="74" t="s">
        <v>481</v>
      </c>
      <c r="J509" s="75">
        <v>353.62130000000002</v>
      </c>
      <c r="K509" s="76">
        <v>59.22</v>
      </c>
      <c r="M509" s="93"/>
      <c r="N509" s="94"/>
      <c r="O509" s="94"/>
      <c r="P509" s="94"/>
      <c r="Q509" s="94"/>
      <c r="R509" s="95"/>
      <c r="S509" s="95" t="b">
        <f t="shared" si="21"/>
        <v>0</v>
      </c>
      <c r="T509" s="95" t="b">
        <f t="shared" si="22"/>
        <v>0</v>
      </c>
      <c r="U509" t="b">
        <f t="shared" si="23"/>
        <v>0</v>
      </c>
    </row>
    <row r="510" spans="1:21" ht="12.75" customHeight="1" x14ac:dyDescent="0.2">
      <c r="A510" s="68">
        <v>500</v>
      </c>
      <c r="B510" s="90" t="s">
        <v>19</v>
      </c>
      <c r="C510" s="69" t="s">
        <v>482</v>
      </c>
      <c r="D510" s="70">
        <v>134.5752</v>
      </c>
      <c r="E510" s="71">
        <v>8.92</v>
      </c>
      <c r="F510" s="72"/>
      <c r="G510" s="73">
        <v>500</v>
      </c>
      <c r="H510" s="90" t="s">
        <v>19</v>
      </c>
      <c r="I510" s="74" t="s">
        <v>482</v>
      </c>
      <c r="J510" s="75">
        <v>134.5752</v>
      </c>
      <c r="K510" s="76">
        <v>22.54</v>
      </c>
      <c r="M510" s="93"/>
      <c r="N510" s="94"/>
      <c r="O510" s="94"/>
      <c r="P510" s="94"/>
      <c r="Q510" s="94"/>
      <c r="R510" s="95"/>
      <c r="S510" s="95" t="b">
        <f t="shared" si="21"/>
        <v>0</v>
      </c>
      <c r="T510" s="95" t="b">
        <f t="shared" si="22"/>
        <v>0</v>
      </c>
      <c r="U510" t="b">
        <f t="shared" si="23"/>
        <v>0</v>
      </c>
    </row>
    <row r="511" spans="1:21" ht="12.75" customHeight="1" x14ac:dyDescent="0.2">
      <c r="A511" s="68">
        <v>501</v>
      </c>
      <c r="B511" s="90" t="s">
        <v>19</v>
      </c>
      <c r="C511" s="69" t="s">
        <v>483</v>
      </c>
      <c r="D511" s="70">
        <v>131.6696</v>
      </c>
      <c r="E511" s="71">
        <v>8.73</v>
      </c>
      <c r="F511" s="72"/>
      <c r="G511" s="73">
        <v>501</v>
      </c>
      <c r="H511" s="90" t="s">
        <v>19</v>
      </c>
      <c r="I511" s="74" t="s">
        <v>483</v>
      </c>
      <c r="J511" s="75">
        <v>131.6696</v>
      </c>
      <c r="K511" s="76">
        <v>22.05</v>
      </c>
      <c r="M511" s="93"/>
      <c r="N511" s="94"/>
      <c r="O511" s="94"/>
      <c r="P511" s="94"/>
      <c r="Q511" s="94"/>
      <c r="R511" s="95"/>
      <c r="S511" s="95" t="b">
        <f t="shared" si="21"/>
        <v>0</v>
      </c>
      <c r="T511" s="95" t="b">
        <f t="shared" si="22"/>
        <v>0</v>
      </c>
      <c r="U511" t="b">
        <f t="shared" si="23"/>
        <v>0</v>
      </c>
    </row>
    <row r="512" spans="1:21" ht="12.75" customHeight="1" x14ac:dyDescent="0.2">
      <c r="A512" s="68">
        <v>502</v>
      </c>
      <c r="B512" s="90" t="s">
        <v>19</v>
      </c>
      <c r="C512" s="69" t="s">
        <v>484</v>
      </c>
      <c r="D512" s="70">
        <v>122.7676</v>
      </c>
      <c r="E512" s="71">
        <v>8.14</v>
      </c>
      <c r="F512" s="72"/>
      <c r="G512" s="73">
        <v>502</v>
      </c>
      <c r="H512" s="90" t="s">
        <v>19</v>
      </c>
      <c r="I512" s="74" t="s">
        <v>484</v>
      </c>
      <c r="J512" s="75">
        <v>122.7676</v>
      </c>
      <c r="K512" s="76">
        <v>20.56</v>
      </c>
      <c r="M512" s="93"/>
      <c r="N512" s="94"/>
      <c r="O512" s="94"/>
      <c r="P512" s="94"/>
      <c r="Q512" s="94"/>
      <c r="R512" s="95"/>
      <c r="S512" s="95" t="b">
        <f t="shared" si="21"/>
        <v>0</v>
      </c>
      <c r="T512" s="95" t="b">
        <f t="shared" si="22"/>
        <v>0</v>
      </c>
      <c r="U512" t="b">
        <f t="shared" si="23"/>
        <v>0</v>
      </c>
    </row>
    <row r="513" spans="1:21" ht="12.75" customHeight="1" x14ac:dyDescent="0.2">
      <c r="A513" s="68">
        <v>503</v>
      </c>
      <c r="B513" s="90" t="s">
        <v>19</v>
      </c>
      <c r="C513" s="69" t="s">
        <v>485</v>
      </c>
      <c r="D513" s="70">
        <v>179.31059999999999</v>
      </c>
      <c r="E513" s="71">
        <v>11.89</v>
      </c>
      <c r="F513" s="72"/>
      <c r="G513" s="73">
        <v>503</v>
      </c>
      <c r="H513" s="90" t="s">
        <v>19</v>
      </c>
      <c r="I513" s="74" t="s">
        <v>485</v>
      </c>
      <c r="J513" s="75">
        <v>179.31059999999999</v>
      </c>
      <c r="K513" s="76">
        <v>30.03</v>
      </c>
      <c r="M513" s="93"/>
      <c r="N513" s="94"/>
      <c r="O513" s="94"/>
      <c r="P513" s="94"/>
      <c r="Q513" s="94"/>
      <c r="R513" s="95"/>
      <c r="S513" s="95" t="b">
        <f t="shared" si="21"/>
        <v>0</v>
      </c>
      <c r="T513" s="95" t="b">
        <f t="shared" si="22"/>
        <v>0</v>
      </c>
      <c r="U513" t="b">
        <f t="shared" si="23"/>
        <v>0</v>
      </c>
    </row>
    <row r="514" spans="1:21" ht="12.75" customHeight="1" x14ac:dyDescent="0.2">
      <c r="A514" s="68">
        <v>504</v>
      </c>
      <c r="B514" s="90" t="s">
        <v>19</v>
      </c>
      <c r="C514" s="69" t="s">
        <v>486</v>
      </c>
      <c r="D514" s="70">
        <v>128.70609999999999</v>
      </c>
      <c r="E514" s="71">
        <v>8.5299999999999994</v>
      </c>
      <c r="F514" s="72"/>
      <c r="G514" s="73">
        <v>504</v>
      </c>
      <c r="H514" s="90" t="s">
        <v>19</v>
      </c>
      <c r="I514" s="74" t="s">
        <v>486</v>
      </c>
      <c r="J514" s="75">
        <v>128.70609999999999</v>
      </c>
      <c r="K514" s="76">
        <v>21.55</v>
      </c>
      <c r="M514" s="93"/>
      <c r="N514" s="94"/>
      <c r="O514" s="94"/>
      <c r="P514" s="94"/>
      <c r="Q514" s="94"/>
      <c r="R514" s="95"/>
      <c r="S514" s="95" t="b">
        <f t="shared" si="21"/>
        <v>0</v>
      </c>
      <c r="T514" s="95" t="b">
        <f t="shared" si="22"/>
        <v>0</v>
      </c>
      <c r="U514" t="b">
        <f t="shared" si="23"/>
        <v>0</v>
      </c>
    </row>
    <row r="515" spans="1:21" ht="12.75" customHeight="1" x14ac:dyDescent="0.2">
      <c r="A515" s="68">
        <v>505</v>
      </c>
      <c r="B515" s="90" t="s">
        <v>19</v>
      </c>
      <c r="C515" s="69" t="s">
        <v>487</v>
      </c>
      <c r="D515" s="70">
        <v>88.521600000000007</v>
      </c>
      <c r="E515" s="71">
        <v>5.87</v>
      </c>
      <c r="F515" s="72"/>
      <c r="G515" s="73">
        <v>505</v>
      </c>
      <c r="H515" s="90" t="s">
        <v>19</v>
      </c>
      <c r="I515" s="74" t="s">
        <v>487</v>
      </c>
      <c r="J515" s="75">
        <v>88.521600000000007</v>
      </c>
      <c r="K515" s="76">
        <v>14.82</v>
      </c>
      <c r="M515" s="93"/>
      <c r="N515" s="94"/>
      <c r="O515" s="94"/>
      <c r="P515" s="94"/>
      <c r="Q515" s="94"/>
      <c r="R515" s="95"/>
      <c r="S515" s="95" t="b">
        <f t="shared" si="21"/>
        <v>0</v>
      </c>
      <c r="T515" s="95" t="b">
        <f t="shared" si="22"/>
        <v>0</v>
      </c>
      <c r="U515" t="b">
        <f t="shared" si="23"/>
        <v>0</v>
      </c>
    </row>
    <row r="516" spans="1:21" ht="12.75" customHeight="1" x14ac:dyDescent="0.2">
      <c r="A516" s="68">
        <v>506</v>
      </c>
      <c r="B516" s="90" t="s">
        <v>19</v>
      </c>
      <c r="C516" s="69" t="s">
        <v>488</v>
      </c>
      <c r="D516" s="70">
        <v>153.23920000000001</v>
      </c>
      <c r="E516" s="71">
        <v>10.16</v>
      </c>
      <c r="F516" s="72"/>
      <c r="G516" s="73">
        <v>506</v>
      </c>
      <c r="H516" s="90" t="s">
        <v>19</v>
      </c>
      <c r="I516" s="74" t="s">
        <v>488</v>
      </c>
      <c r="J516" s="75">
        <v>153.23920000000001</v>
      </c>
      <c r="K516" s="76">
        <v>25.66</v>
      </c>
      <c r="M516" s="93"/>
      <c r="N516" s="94"/>
      <c r="O516" s="94"/>
      <c r="P516" s="94"/>
      <c r="Q516" s="94"/>
      <c r="R516" s="95"/>
      <c r="S516" s="95" t="b">
        <f t="shared" si="21"/>
        <v>0</v>
      </c>
      <c r="T516" s="95" t="b">
        <f t="shared" si="22"/>
        <v>0</v>
      </c>
      <c r="U516" t="b">
        <f t="shared" si="23"/>
        <v>0</v>
      </c>
    </row>
    <row r="517" spans="1:21" ht="12.75" customHeight="1" x14ac:dyDescent="0.2">
      <c r="A517" s="68">
        <v>507</v>
      </c>
      <c r="B517" s="90" t="s">
        <v>19</v>
      </c>
      <c r="C517" s="69" t="s">
        <v>489</v>
      </c>
      <c r="D517" s="70">
        <v>123.93600000000001</v>
      </c>
      <c r="E517" s="71">
        <v>8.2200000000000006</v>
      </c>
      <c r="F517" s="72"/>
      <c r="G517" s="73">
        <v>507</v>
      </c>
      <c r="H517" s="90" t="s">
        <v>19</v>
      </c>
      <c r="I517" s="74" t="s">
        <v>489</v>
      </c>
      <c r="J517" s="75">
        <v>123.93600000000001</v>
      </c>
      <c r="K517" s="76">
        <v>20.75</v>
      </c>
      <c r="M517" s="93"/>
      <c r="N517" s="94"/>
      <c r="O517" s="94"/>
      <c r="P517" s="94"/>
      <c r="Q517" s="94"/>
      <c r="R517" s="95"/>
      <c r="S517" s="95" t="b">
        <f t="shared" si="21"/>
        <v>0</v>
      </c>
      <c r="T517" s="95" t="b">
        <f t="shared" si="22"/>
        <v>0</v>
      </c>
      <c r="U517" t="b">
        <f t="shared" si="23"/>
        <v>0</v>
      </c>
    </row>
    <row r="518" spans="1:21" ht="12.75" customHeight="1" x14ac:dyDescent="0.2">
      <c r="A518" s="68">
        <v>508</v>
      </c>
      <c r="B518" s="90" t="s">
        <v>19</v>
      </c>
      <c r="C518" s="69" t="s">
        <v>490</v>
      </c>
      <c r="D518" s="70">
        <v>211.01230000000001</v>
      </c>
      <c r="E518" s="71">
        <v>13.99</v>
      </c>
      <c r="F518" s="72"/>
      <c r="G518" s="73">
        <v>508</v>
      </c>
      <c r="H518" s="90" t="s">
        <v>19</v>
      </c>
      <c r="I518" s="74" t="s">
        <v>490</v>
      </c>
      <c r="J518" s="75">
        <v>211.01230000000001</v>
      </c>
      <c r="K518" s="76">
        <v>35.340000000000003</v>
      </c>
      <c r="M518" s="93"/>
      <c r="N518" s="94"/>
      <c r="O518" s="94"/>
      <c r="P518" s="94"/>
      <c r="Q518" s="94"/>
      <c r="R518" s="95"/>
      <c r="S518" s="95" t="b">
        <f t="shared" si="21"/>
        <v>0</v>
      </c>
      <c r="T518" s="95" t="b">
        <f t="shared" si="22"/>
        <v>0</v>
      </c>
      <c r="U518" t="b">
        <f t="shared" si="23"/>
        <v>0</v>
      </c>
    </row>
    <row r="519" spans="1:21" ht="12.75" customHeight="1" x14ac:dyDescent="0.2">
      <c r="A519" s="68">
        <v>509</v>
      </c>
      <c r="B519" s="90" t="s">
        <v>19</v>
      </c>
      <c r="C519" s="69" t="s">
        <v>700</v>
      </c>
      <c r="D519" s="70">
        <v>58.231900000000003</v>
      </c>
      <c r="E519" s="71">
        <v>3.86</v>
      </c>
      <c r="F519" s="72"/>
      <c r="G519" s="73">
        <v>509</v>
      </c>
      <c r="H519" s="90" t="s">
        <v>19</v>
      </c>
      <c r="I519" s="74" t="s">
        <v>700</v>
      </c>
      <c r="J519" s="75">
        <v>58.231900000000003</v>
      </c>
      <c r="K519" s="76">
        <v>9.75</v>
      </c>
      <c r="M519" s="93"/>
      <c r="N519" s="94"/>
      <c r="O519" s="94"/>
      <c r="P519" s="94"/>
      <c r="Q519" s="94"/>
      <c r="R519" s="95"/>
      <c r="S519" s="95" t="b">
        <f t="shared" si="21"/>
        <v>0</v>
      </c>
      <c r="T519" s="95" t="b">
        <f t="shared" si="22"/>
        <v>0</v>
      </c>
      <c r="U519" t="b">
        <f t="shared" si="23"/>
        <v>0</v>
      </c>
    </row>
    <row r="520" spans="1:21" ht="12.75" customHeight="1" x14ac:dyDescent="0.2">
      <c r="A520" s="68">
        <v>510</v>
      </c>
      <c r="B520" s="90" t="s">
        <v>19</v>
      </c>
      <c r="C520" s="69" t="s">
        <v>491</v>
      </c>
      <c r="D520" s="70">
        <v>110.7531</v>
      </c>
      <c r="E520" s="71">
        <v>7.34</v>
      </c>
      <c r="F520" s="72"/>
      <c r="G520" s="73">
        <v>510</v>
      </c>
      <c r="H520" s="90" t="s">
        <v>19</v>
      </c>
      <c r="I520" s="74" t="s">
        <v>491</v>
      </c>
      <c r="J520" s="75">
        <v>110.7531</v>
      </c>
      <c r="K520" s="76">
        <v>18.55</v>
      </c>
      <c r="M520" s="93"/>
      <c r="N520" s="94"/>
      <c r="O520" s="94"/>
      <c r="P520" s="94"/>
      <c r="Q520" s="94"/>
      <c r="R520" s="95"/>
      <c r="S520" s="95" t="b">
        <f t="shared" si="21"/>
        <v>0</v>
      </c>
      <c r="T520" s="95" t="b">
        <f t="shared" si="22"/>
        <v>0</v>
      </c>
      <c r="U520" t="b">
        <f t="shared" si="23"/>
        <v>0</v>
      </c>
    </row>
    <row r="521" spans="1:21" ht="12.75" customHeight="1" x14ac:dyDescent="0.2">
      <c r="A521" s="68">
        <v>511</v>
      </c>
      <c r="B521" s="90" t="s">
        <v>19</v>
      </c>
      <c r="C521" s="69" t="s">
        <v>492</v>
      </c>
      <c r="D521" s="70">
        <v>113.01609999999999</v>
      </c>
      <c r="E521" s="71">
        <v>7.49</v>
      </c>
      <c r="F521" s="72"/>
      <c r="G521" s="73">
        <v>511</v>
      </c>
      <c r="H521" s="90" t="s">
        <v>19</v>
      </c>
      <c r="I521" s="74" t="s">
        <v>492</v>
      </c>
      <c r="J521" s="75">
        <v>113.01609999999999</v>
      </c>
      <c r="K521" s="76">
        <v>18.93</v>
      </c>
      <c r="M521" s="93"/>
      <c r="N521" s="94"/>
      <c r="O521" s="94"/>
      <c r="P521" s="94"/>
      <c r="Q521" s="94"/>
      <c r="R521" s="95"/>
      <c r="S521" s="95" t="b">
        <f t="shared" si="21"/>
        <v>0</v>
      </c>
      <c r="T521" s="95" t="b">
        <f t="shared" si="22"/>
        <v>0</v>
      </c>
      <c r="U521" t="b">
        <f t="shared" si="23"/>
        <v>0</v>
      </c>
    </row>
    <row r="522" spans="1:21" ht="12.75" customHeight="1" x14ac:dyDescent="0.2">
      <c r="A522" s="68">
        <v>512</v>
      </c>
      <c r="B522" s="90" t="s">
        <v>19</v>
      </c>
      <c r="C522" s="69" t="s">
        <v>701</v>
      </c>
      <c r="D522" s="70">
        <v>86.389399999999995</v>
      </c>
      <c r="E522" s="71">
        <v>5.73</v>
      </c>
      <c r="F522" s="72"/>
      <c r="G522" s="73">
        <v>512</v>
      </c>
      <c r="H522" s="90" t="s">
        <v>19</v>
      </c>
      <c r="I522" s="74" t="s">
        <v>701</v>
      </c>
      <c r="J522" s="75">
        <v>86.389399999999995</v>
      </c>
      <c r="K522" s="76">
        <v>14.47</v>
      </c>
      <c r="M522" s="93"/>
      <c r="N522" s="94"/>
      <c r="O522" s="94"/>
      <c r="P522" s="94"/>
      <c r="Q522" s="94"/>
      <c r="R522" s="95"/>
      <c r="S522" s="95" t="b">
        <f t="shared" si="21"/>
        <v>0</v>
      </c>
      <c r="T522" s="95" t="b">
        <f t="shared" si="22"/>
        <v>0</v>
      </c>
      <c r="U522" t="b">
        <f t="shared" si="23"/>
        <v>0</v>
      </c>
    </row>
    <row r="523" spans="1:21" ht="12.75" customHeight="1" x14ac:dyDescent="0.2">
      <c r="A523" s="68">
        <v>513</v>
      </c>
      <c r="B523" s="90" t="s">
        <v>19</v>
      </c>
      <c r="C523" s="69" t="s">
        <v>493</v>
      </c>
      <c r="D523" s="70">
        <v>92.910499999999999</v>
      </c>
      <c r="E523" s="71">
        <v>6.16</v>
      </c>
      <c r="F523" s="72"/>
      <c r="G523" s="73">
        <v>513</v>
      </c>
      <c r="H523" s="90" t="s">
        <v>19</v>
      </c>
      <c r="I523" s="74" t="s">
        <v>493</v>
      </c>
      <c r="J523" s="75">
        <v>92.910499999999999</v>
      </c>
      <c r="K523" s="76">
        <v>15.56</v>
      </c>
      <c r="M523" s="93"/>
      <c r="N523" s="94"/>
      <c r="O523" s="94"/>
      <c r="P523" s="94"/>
      <c r="Q523" s="94"/>
      <c r="R523" s="95"/>
      <c r="S523" s="95" t="b">
        <f t="shared" si="21"/>
        <v>0</v>
      </c>
      <c r="T523" s="95" t="b">
        <f t="shared" si="22"/>
        <v>0</v>
      </c>
      <c r="U523" t="b">
        <f t="shared" si="23"/>
        <v>0</v>
      </c>
    </row>
    <row r="524" spans="1:21" ht="12.75" customHeight="1" x14ac:dyDescent="0.2">
      <c r="A524" s="68">
        <v>514</v>
      </c>
      <c r="B524" s="90" t="s">
        <v>19</v>
      </c>
      <c r="C524" s="69" t="s">
        <v>494</v>
      </c>
      <c r="D524" s="70">
        <v>101.399</v>
      </c>
      <c r="E524" s="71">
        <v>6.72</v>
      </c>
      <c r="F524" s="72"/>
      <c r="G524" s="73">
        <v>514</v>
      </c>
      <c r="H524" s="90" t="s">
        <v>19</v>
      </c>
      <c r="I524" s="74" t="s">
        <v>494</v>
      </c>
      <c r="J524" s="75">
        <v>101.399</v>
      </c>
      <c r="K524" s="76">
        <v>16.98</v>
      </c>
      <c r="M524" s="93"/>
      <c r="N524" s="94"/>
      <c r="O524" s="94"/>
      <c r="P524" s="94"/>
      <c r="Q524" s="94"/>
      <c r="R524" s="95"/>
      <c r="S524" s="95" t="b">
        <f t="shared" si="21"/>
        <v>0</v>
      </c>
      <c r="T524" s="95" t="b">
        <f t="shared" si="22"/>
        <v>0</v>
      </c>
      <c r="U524" t="b">
        <f t="shared" si="23"/>
        <v>0</v>
      </c>
    </row>
    <row r="525" spans="1:21" ht="12.75" customHeight="1" x14ac:dyDescent="0.2">
      <c r="A525" s="68">
        <v>515</v>
      </c>
      <c r="B525" s="90" t="s">
        <v>19</v>
      </c>
      <c r="C525" s="69" t="s">
        <v>495</v>
      </c>
      <c r="D525" s="70">
        <v>85.799400000000006</v>
      </c>
      <c r="E525" s="71">
        <v>5.69</v>
      </c>
      <c r="F525" s="72"/>
      <c r="G525" s="73">
        <v>515</v>
      </c>
      <c r="H525" s="90" t="s">
        <v>19</v>
      </c>
      <c r="I525" s="74" t="s">
        <v>495</v>
      </c>
      <c r="J525" s="75">
        <v>85.799400000000006</v>
      </c>
      <c r="K525" s="76">
        <v>14.37</v>
      </c>
      <c r="M525" s="93"/>
      <c r="N525" s="94"/>
      <c r="O525" s="94"/>
      <c r="P525" s="94"/>
      <c r="Q525" s="94"/>
      <c r="R525" s="95"/>
      <c r="S525" s="95" t="b">
        <f t="shared" si="21"/>
        <v>0</v>
      </c>
      <c r="T525" s="95" t="b">
        <f t="shared" si="22"/>
        <v>0</v>
      </c>
      <c r="U525" t="b">
        <f t="shared" si="23"/>
        <v>0</v>
      </c>
    </row>
    <row r="526" spans="1:21" ht="12.75" customHeight="1" x14ac:dyDescent="0.2">
      <c r="A526" s="68">
        <v>516</v>
      </c>
      <c r="B526" s="90" t="s">
        <v>19</v>
      </c>
      <c r="C526" s="69" t="s">
        <v>496</v>
      </c>
      <c r="D526" s="70">
        <v>147.0334</v>
      </c>
      <c r="E526" s="71">
        <v>9.75</v>
      </c>
      <c r="F526" s="72"/>
      <c r="G526" s="73">
        <v>516</v>
      </c>
      <c r="H526" s="90" t="s">
        <v>19</v>
      </c>
      <c r="I526" s="74" t="s">
        <v>496</v>
      </c>
      <c r="J526" s="75">
        <v>147.0334</v>
      </c>
      <c r="K526" s="76">
        <v>24.62</v>
      </c>
      <c r="M526" s="93"/>
      <c r="N526" s="94"/>
      <c r="O526" s="94"/>
      <c r="P526" s="94"/>
      <c r="Q526" s="94"/>
      <c r="R526" s="95"/>
      <c r="S526" s="95" t="b">
        <f t="shared" si="21"/>
        <v>0</v>
      </c>
      <c r="T526" s="95" t="b">
        <f t="shared" si="22"/>
        <v>0</v>
      </c>
      <c r="U526" t="b">
        <f t="shared" si="23"/>
        <v>0</v>
      </c>
    </row>
    <row r="527" spans="1:21" ht="12.75" customHeight="1" x14ac:dyDescent="0.2">
      <c r="A527" s="68">
        <v>517</v>
      </c>
      <c r="B527" s="90" t="s">
        <v>19</v>
      </c>
      <c r="C527" s="69" t="s">
        <v>722</v>
      </c>
      <c r="D527" s="70">
        <v>100.1142</v>
      </c>
      <c r="E527" s="71">
        <v>6.64</v>
      </c>
      <c r="F527" s="72"/>
      <c r="G527" s="73">
        <v>517</v>
      </c>
      <c r="H527" s="90" t="s">
        <v>19</v>
      </c>
      <c r="I527" s="74" t="s">
        <v>722</v>
      </c>
      <c r="J527" s="75">
        <v>100.1142</v>
      </c>
      <c r="K527" s="76">
        <v>16.760000000000002</v>
      </c>
      <c r="M527" s="93"/>
      <c r="N527" s="94"/>
      <c r="O527" s="94"/>
      <c r="P527" s="94"/>
      <c r="Q527" s="94"/>
      <c r="R527" s="95"/>
      <c r="S527" s="95" t="b">
        <f t="shared" si="21"/>
        <v>0</v>
      </c>
      <c r="T527" s="95" t="b">
        <f t="shared" si="22"/>
        <v>0</v>
      </c>
      <c r="U527" t="b">
        <f t="shared" si="23"/>
        <v>0</v>
      </c>
    </row>
    <row r="528" spans="1:21" ht="12.75" customHeight="1" x14ac:dyDescent="0.2">
      <c r="A528" s="68">
        <v>518</v>
      </c>
      <c r="B528" s="90" t="s">
        <v>19</v>
      </c>
      <c r="C528" s="69" t="s">
        <v>497</v>
      </c>
      <c r="D528" s="70">
        <v>169.49719999999999</v>
      </c>
      <c r="E528" s="71">
        <v>11.24</v>
      </c>
      <c r="F528" s="72"/>
      <c r="G528" s="73">
        <v>518</v>
      </c>
      <c r="H528" s="90" t="s">
        <v>19</v>
      </c>
      <c r="I528" s="74" t="s">
        <v>497</v>
      </c>
      <c r="J528" s="75">
        <v>169.49719999999999</v>
      </c>
      <c r="K528" s="76">
        <v>28.38</v>
      </c>
      <c r="M528" s="93"/>
      <c r="N528" s="94"/>
      <c r="O528" s="94"/>
      <c r="P528" s="94"/>
      <c r="Q528" s="94"/>
      <c r="R528" s="95"/>
      <c r="S528" s="95" t="b">
        <f t="shared" ref="S528:S589" si="24">M528=J528</f>
        <v>0</v>
      </c>
      <c r="T528" s="95" t="b">
        <f t="shared" ref="T528:T589" si="25">N528=K528</f>
        <v>0</v>
      </c>
      <c r="U528" t="b">
        <f t="shared" ref="U528:U591" si="26">+O528=E528</f>
        <v>0</v>
      </c>
    </row>
    <row r="529" spans="1:21" ht="12.75" customHeight="1" x14ac:dyDescent="0.2">
      <c r="A529" s="68">
        <v>519</v>
      </c>
      <c r="B529" s="90" t="s">
        <v>19</v>
      </c>
      <c r="C529" s="69" t="s">
        <v>498</v>
      </c>
      <c r="D529" s="70">
        <v>49.8279</v>
      </c>
      <c r="E529" s="71">
        <v>3.3</v>
      </c>
      <c r="F529" s="72"/>
      <c r="G529" s="73">
        <v>519</v>
      </c>
      <c r="H529" s="90" t="s">
        <v>19</v>
      </c>
      <c r="I529" s="74" t="s">
        <v>498</v>
      </c>
      <c r="J529" s="75">
        <v>49.8279</v>
      </c>
      <c r="K529" s="76">
        <v>8.34</v>
      </c>
      <c r="M529" s="93"/>
      <c r="N529" s="94"/>
      <c r="O529" s="94"/>
      <c r="P529" s="94"/>
      <c r="Q529" s="94"/>
      <c r="R529" s="95"/>
      <c r="S529" s="95" t="b">
        <f t="shared" si="24"/>
        <v>0</v>
      </c>
      <c r="T529" s="95" t="b">
        <f t="shared" si="25"/>
        <v>0</v>
      </c>
      <c r="U529" t="b">
        <f t="shared" si="26"/>
        <v>0</v>
      </c>
    </row>
    <row r="530" spans="1:21" ht="12.75" customHeight="1" x14ac:dyDescent="0.2">
      <c r="A530" s="68">
        <v>520</v>
      </c>
      <c r="B530" s="90" t="s">
        <v>19</v>
      </c>
      <c r="C530" s="69" t="s">
        <v>499</v>
      </c>
      <c r="D530" s="70">
        <v>79.118499999999997</v>
      </c>
      <c r="E530" s="71">
        <v>5.25</v>
      </c>
      <c r="F530" s="72"/>
      <c r="G530" s="73">
        <v>520</v>
      </c>
      <c r="H530" s="90" t="s">
        <v>19</v>
      </c>
      <c r="I530" s="74" t="s">
        <v>499</v>
      </c>
      <c r="J530" s="75">
        <v>79.118499999999997</v>
      </c>
      <c r="K530" s="76">
        <v>13.25</v>
      </c>
      <c r="M530" s="93"/>
      <c r="N530" s="94"/>
      <c r="O530" s="94"/>
      <c r="P530" s="94"/>
      <c r="Q530" s="94"/>
      <c r="R530" s="95"/>
      <c r="S530" s="95" t="b">
        <f t="shared" si="24"/>
        <v>0</v>
      </c>
      <c r="T530" s="95" t="b">
        <f t="shared" si="25"/>
        <v>0</v>
      </c>
      <c r="U530" t="b">
        <f t="shared" si="26"/>
        <v>0</v>
      </c>
    </row>
    <row r="531" spans="1:21" ht="12.75" customHeight="1" x14ac:dyDescent="0.2">
      <c r="A531" s="68">
        <v>521</v>
      </c>
      <c r="B531" s="90" t="s">
        <v>19</v>
      </c>
      <c r="C531" s="69" t="s">
        <v>500</v>
      </c>
      <c r="D531" s="70">
        <v>120.2063</v>
      </c>
      <c r="E531" s="71">
        <v>7.97</v>
      </c>
      <c r="F531" s="72"/>
      <c r="G531" s="73">
        <v>521</v>
      </c>
      <c r="H531" s="90" t="s">
        <v>19</v>
      </c>
      <c r="I531" s="74" t="s">
        <v>500</v>
      </c>
      <c r="J531" s="75">
        <v>120.2063</v>
      </c>
      <c r="K531" s="76">
        <v>20.13</v>
      </c>
      <c r="M531" s="93"/>
      <c r="N531" s="94"/>
      <c r="O531" s="94"/>
      <c r="P531" s="94"/>
      <c r="Q531" s="94"/>
      <c r="R531" s="95"/>
      <c r="S531" s="95" t="b">
        <f t="shared" si="24"/>
        <v>0</v>
      </c>
      <c r="T531" s="95" t="b">
        <f t="shared" si="25"/>
        <v>0</v>
      </c>
      <c r="U531" t="b">
        <f t="shared" si="26"/>
        <v>0</v>
      </c>
    </row>
    <row r="532" spans="1:21" ht="12.75" customHeight="1" x14ac:dyDescent="0.2">
      <c r="A532" s="68">
        <v>522</v>
      </c>
      <c r="B532" s="90" t="s">
        <v>19</v>
      </c>
      <c r="C532" s="69" t="s">
        <v>501</v>
      </c>
      <c r="D532" s="70">
        <v>516.04899999999998</v>
      </c>
      <c r="E532" s="71">
        <v>34.22</v>
      </c>
      <c r="F532" s="72"/>
      <c r="G532" s="73">
        <v>522</v>
      </c>
      <c r="H532" s="90" t="s">
        <v>19</v>
      </c>
      <c r="I532" s="74" t="s">
        <v>501</v>
      </c>
      <c r="J532" s="75">
        <v>516.04899999999998</v>
      </c>
      <c r="K532" s="76">
        <v>86.42</v>
      </c>
      <c r="M532" s="93"/>
      <c r="N532" s="94"/>
      <c r="O532" s="94"/>
      <c r="P532" s="94"/>
      <c r="Q532" s="94"/>
      <c r="R532" s="95"/>
      <c r="S532" s="95" t="b">
        <f t="shared" si="24"/>
        <v>0</v>
      </c>
      <c r="T532" s="95" t="b">
        <f t="shared" si="25"/>
        <v>0</v>
      </c>
      <c r="U532" t="b">
        <f t="shared" si="26"/>
        <v>0</v>
      </c>
    </row>
    <row r="533" spans="1:21" ht="12.75" customHeight="1" x14ac:dyDescent="0.2">
      <c r="A533" s="68">
        <v>523</v>
      </c>
      <c r="B533" s="90" t="s">
        <v>19</v>
      </c>
      <c r="C533" s="69" t="s">
        <v>502</v>
      </c>
      <c r="D533" s="70">
        <v>160.5873</v>
      </c>
      <c r="E533" s="71">
        <v>10.65</v>
      </c>
      <c r="F533" s="72"/>
      <c r="G533" s="73">
        <v>523</v>
      </c>
      <c r="H533" s="90" t="s">
        <v>19</v>
      </c>
      <c r="I533" s="74" t="s">
        <v>502</v>
      </c>
      <c r="J533" s="75">
        <v>160.5873</v>
      </c>
      <c r="K533" s="76">
        <v>26.89</v>
      </c>
      <c r="M533" s="93"/>
      <c r="N533" s="94"/>
      <c r="O533" s="94"/>
      <c r="P533" s="94"/>
      <c r="Q533" s="94"/>
      <c r="R533" s="95"/>
      <c r="S533" s="95" t="b">
        <f t="shared" si="24"/>
        <v>0</v>
      </c>
      <c r="T533" s="95" t="b">
        <f t="shared" si="25"/>
        <v>0</v>
      </c>
      <c r="U533" t="b">
        <f t="shared" si="26"/>
        <v>0</v>
      </c>
    </row>
    <row r="534" spans="1:21" ht="12.75" customHeight="1" x14ac:dyDescent="0.2">
      <c r="A534" s="68">
        <v>524</v>
      </c>
      <c r="B534" s="90" t="s">
        <v>19</v>
      </c>
      <c r="C534" s="69" t="s">
        <v>503</v>
      </c>
      <c r="D534" s="70">
        <v>359.94499999999999</v>
      </c>
      <c r="E534" s="71">
        <v>23.87</v>
      </c>
      <c r="F534" s="72"/>
      <c r="G534" s="73">
        <v>524</v>
      </c>
      <c r="H534" s="90" t="s">
        <v>19</v>
      </c>
      <c r="I534" s="74" t="s">
        <v>503</v>
      </c>
      <c r="J534" s="75">
        <v>359.94499999999999</v>
      </c>
      <c r="K534" s="76">
        <v>60.28</v>
      </c>
      <c r="M534" s="93"/>
      <c r="N534" s="94"/>
      <c r="O534" s="94"/>
      <c r="P534" s="94"/>
      <c r="Q534" s="94"/>
      <c r="R534" s="95"/>
      <c r="S534" s="95" t="b">
        <f t="shared" si="24"/>
        <v>0</v>
      </c>
      <c r="T534" s="95" t="b">
        <f t="shared" si="25"/>
        <v>0</v>
      </c>
      <c r="U534" t="b">
        <f t="shared" si="26"/>
        <v>0</v>
      </c>
    </row>
    <row r="535" spans="1:21" ht="12.75" customHeight="1" x14ac:dyDescent="0.2">
      <c r="A535" s="68">
        <v>525</v>
      </c>
      <c r="B535" s="90" t="s">
        <v>19</v>
      </c>
      <c r="C535" s="69" t="s">
        <v>504</v>
      </c>
      <c r="D535" s="70">
        <v>169.41669999999999</v>
      </c>
      <c r="E535" s="71">
        <v>11.23</v>
      </c>
      <c r="F535" s="72"/>
      <c r="G535" s="73">
        <v>525</v>
      </c>
      <c r="H535" s="90" t="s">
        <v>19</v>
      </c>
      <c r="I535" s="74" t="s">
        <v>504</v>
      </c>
      <c r="J535" s="75">
        <v>169.41669999999999</v>
      </c>
      <c r="K535" s="76">
        <v>28.37</v>
      </c>
      <c r="M535" s="93"/>
      <c r="N535" s="94"/>
      <c r="O535" s="94"/>
      <c r="P535" s="94"/>
      <c r="Q535" s="94"/>
      <c r="R535" s="95"/>
      <c r="S535" s="95" t="b">
        <f t="shared" si="24"/>
        <v>0</v>
      </c>
      <c r="T535" s="95" t="b">
        <f t="shared" si="25"/>
        <v>0</v>
      </c>
      <c r="U535" t="b">
        <f t="shared" si="26"/>
        <v>0</v>
      </c>
    </row>
    <row r="536" spans="1:21" ht="12.75" customHeight="1" x14ac:dyDescent="0.2">
      <c r="A536" s="68">
        <v>526</v>
      </c>
      <c r="B536" s="90" t="s">
        <v>19</v>
      </c>
      <c r="C536" s="69" t="s">
        <v>505</v>
      </c>
      <c r="D536" s="70">
        <v>166.49930000000001</v>
      </c>
      <c r="E536" s="71">
        <v>11.04</v>
      </c>
      <c r="F536" s="72"/>
      <c r="G536" s="73">
        <v>526</v>
      </c>
      <c r="H536" s="90" t="s">
        <v>19</v>
      </c>
      <c r="I536" s="74" t="s">
        <v>505</v>
      </c>
      <c r="J536" s="75">
        <v>166.49930000000001</v>
      </c>
      <c r="K536" s="76">
        <v>27.88</v>
      </c>
      <c r="M536" s="93"/>
      <c r="N536" s="94"/>
      <c r="O536" s="94"/>
      <c r="P536" s="94"/>
      <c r="Q536" s="94"/>
      <c r="R536" s="95"/>
      <c r="S536" s="95" t="b">
        <f t="shared" si="24"/>
        <v>0</v>
      </c>
      <c r="T536" s="95" t="b">
        <f t="shared" si="25"/>
        <v>0</v>
      </c>
      <c r="U536" t="b">
        <f t="shared" si="26"/>
        <v>0</v>
      </c>
    </row>
    <row r="537" spans="1:21" ht="12.75" customHeight="1" x14ac:dyDescent="0.2">
      <c r="A537" s="68">
        <v>527</v>
      </c>
      <c r="B537" s="90" t="s">
        <v>19</v>
      </c>
      <c r="C537" s="69" t="s">
        <v>506</v>
      </c>
      <c r="D537" s="70">
        <v>103.82429999999999</v>
      </c>
      <c r="E537" s="71">
        <v>6.88</v>
      </c>
      <c r="F537" s="72"/>
      <c r="G537" s="73">
        <v>527</v>
      </c>
      <c r="H537" s="90" t="s">
        <v>19</v>
      </c>
      <c r="I537" s="74" t="s">
        <v>506</v>
      </c>
      <c r="J537" s="75">
        <v>103.82429999999999</v>
      </c>
      <c r="K537" s="76">
        <v>17.39</v>
      </c>
      <c r="M537" s="93"/>
      <c r="N537" s="94"/>
      <c r="O537" s="94"/>
      <c r="P537" s="94"/>
      <c r="Q537" s="94"/>
      <c r="R537" s="95"/>
      <c r="S537" s="95" t="b">
        <f t="shared" si="24"/>
        <v>0</v>
      </c>
      <c r="T537" s="95" t="b">
        <f t="shared" si="25"/>
        <v>0</v>
      </c>
      <c r="U537" t="b">
        <f t="shared" si="26"/>
        <v>0</v>
      </c>
    </row>
    <row r="538" spans="1:21" ht="12.75" customHeight="1" x14ac:dyDescent="0.2">
      <c r="A538" s="68">
        <v>528</v>
      </c>
      <c r="B538" s="90" t="s">
        <v>19</v>
      </c>
      <c r="C538" s="69" t="s">
        <v>507</v>
      </c>
      <c r="D538" s="70">
        <v>60.018300000000004</v>
      </c>
      <c r="E538" s="71">
        <v>3.98</v>
      </c>
      <c r="F538" s="72"/>
      <c r="G538" s="73">
        <v>528</v>
      </c>
      <c r="H538" s="90" t="s">
        <v>19</v>
      </c>
      <c r="I538" s="74" t="s">
        <v>507</v>
      </c>
      <c r="J538" s="75">
        <v>60.018300000000004</v>
      </c>
      <c r="K538" s="76">
        <v>10.050000000000001</v>
      </c>
      <c r="M538" s="93"/>
      <c r="N538" s="94"/>
      <c r="O538" s="94"/>
      <c r="P538" s="94"/>
      <c r="Q538" s="94"/>
      <c r="R538" s="95"/>
      <c r="S538" s="95" t="b">
        <f t="shared" si="24"/>
        <v>0</v>
      </c>
      <c r="T538" s="95" t="b">
        <f t="shared" si="25"/>
        <v>0</v>
      </c>
      <c r="U538" t="b">
        <f t="shared" si="26"/>
        <v>0</v>
      </c>
    </row>
    <row r="539" spans="1:21" ht="12.75" customHeight="1" x14ac:dyDescent="0.2">
      <c r="A539" s="68">
        <v>529</v>
      </c>
      <c r="B539" s="90" t="s">
        <v>19</v>
      </c>
      <c r="C539" s="69" t="s">
        <v>508</v>
      </c>
      <c r="D539" s="70">
        <v>78.831500000000005</v>
      </c>
      <c r="E539" s="71">
        <v>5.23</v>
      </c>
      <c r="F539" s="72"/>
      <c r="G539" s="73">
        <v>529</v>
      </c>
      <c r="H539" s="90" t="s">
        <v>19</v>
      </c>
      <c r="I539" s="74" t="s">
        <v>508</v>
      </c>
      <c r="J539" s="75">
        <v>78.831500000000005</v>
      </c>
      <c r="K539" s="76">
        <v>13.2</v>
      </c>
      <c r="M539" s="93"/>
      <c r="N539" s="94"/>
      <c r="O539" s="94"/>
      <c r="P539" s="94"/>
      <c r="Q539" s="94"/>
      <c r="R539" s="95"/>
      <c r="S539" s="95" t="b">
        <f t="shared" si="24"/>
        <v>0</v>
      </c>
      <c r="T539" s="95" t="b">
        <f t="shared" si="25"/>
        <v>0</v>
      </c>
      <c r="U539" t="b">
        <f t="shared" si="26"/>
        <v>0</v>
      </c>
    </row>
    <row r="540" spans="1:21" ht="12.75" customHeight="1" x14ac:dyDescent="0.2">
      <c r="A540" s="68">
        <v>530</v>
      </c>
      <c r="B540" s="90" t="s">
        <v>19</v>
      </c>
      <c r="C540" s="69" t="s">
        <v>509</v>
      </c>
      <c r="D540" s="70">
        <v>39.200499999999998</v>
      </c>
      <c r="E540" s="71">
        <v>2.6</v>
      </c>
      <c r="F540" s="72"/>
      <c r="G540" s="73">
        <v>530</v>
      </c>
      <c r="H540" s="90" t="s">
        <v>19</v>
      </c>
      <c r="I540" s="74" t="s">
        <v>509</v>
      </c>
      <c r="J540" s="75">
        <v>39.200499999999998</v>
      </c>
      <c r="K540" s="76">
        <v>6.56</v>
      </c>
      <c r="M540" s="93"/>
      <c r="N540" s="94"/>
      <c r="O540" s="94"/>
      <c r="P540" s="94"/>
      <c r="Q540" s="94"/>
      <c r="R540" s="95"/>
      <c r="S540" s="95" t="b">
        <f t="shared" si="24"/>
        <v>0</v>
      </c>
      <c r="T540" s="95" t="b">
        <f t="shared" si="25"/>
        <v>0</v>
      </c>
      <c r="U540" t="b">
        <f t="shared" si="26"/>
        <v>0</v>
      </c>
    </row>
    <row r="541" spans="1:21" ht="12.75" customHeight="1" x14ac:dyDescent="0.2">
      <c r="A541" s="68">
        <v>531</v>
      </c>
      <c r="B541" s="90" t="s">
        <v>19</v>
      </c>
      <c r="C541" s="69" t="s">
        <v>510</v>
      </c>
      <c r="D541" s="70">
        <v>152.01779999999999</v>
      </c>
      <c r="E541" s="71">
        <v>10.08</v>
      </c>
      <c r="F541" s="72"/>
      <c r="G541" s="73">
        <v>531</v>
      </c>
      <c r="H541" s="90" t="s">
        <v>19</v>
      </c>
      <c r="I541" s="74" t="s">
        <v>510</v>
      </c>
      <c r="J541" s="75">
        <v>152.01779999999999</v>
      </c>
      <c r="K541" s="76">
        <v>25.46</v>
      </c>
      <c r="M541" s="93"/>
      <c r="N541" s="94"/>
      <c r="O541" s="94"/>
      <c r="P541" s="94"/>
      <c r="Q541" s="94"/>
      <c r="R541" s="95"/>
      <c r="S541" s="95" t="b">
        <f t="shared" si="24"/>
        <v>0</v>
      </c>
      <c r="T541" s="95" t="b">
        <f t="shared" si="25"/>
        <v>0</v>
      </c>
      <c r="U541" t="b">
        <f t="shared" si="26"/>
        <v>0</v>
      </c>
    </row>
    <row r="542" spans="1:21" ht="12.75" customHeight="1" x14ac:dyDescent="0.2">
      <c r="A542" s="68">
        <v>532</v>
      </c>
      <c r="B542" s="90" t="s">
        <v>19</v>
      </c>
      <c r="C542" s="69" t="s">
        <v>511</v>
      </c>
      <c r="D542" s="70">
        <v>248.34540000000001</v>
      </c>
      <c r="E542" s="71">
        <v>16.47</v>
      </c>
      <c r="F542" s="72"/>
      <c r="G542" s="73">
        <v>532</v>
      </c>
      <c r="H542" s="90" t="s">
        <v>19</v>
      </c>
      <c r="I542" s="74" t="s">
        <v>511</v>
      </c>
      <c r="J542" s="75">
        <v>248.34540000000001</v>
      </c>
      <c r="K542" s="76">
        <v>41.59</v>
      </c>
      <c r="M542" s="93"/>
      <c r="N542" s="94"/>
      <c r="O542" s="94"/>
      <c r="P542" s="94"/>
      <c r="Q542" s="94"/>
      <c r="R542" s="95"/>
      <c r="S542" s="95" t="b">
        <f t="shared" si="24"/>
        <v>0</v>
      </c>
      <c r="T542" s="95" t="b">
        <f t="shared" si="25"/>
        <v>0</v>
      </c>
      <c r="U542" t="b">
        <f t="shared" si="26"/>
        <v>0</v>
      </c>
    </row>
    <row r="543" spans="1:21" ht="12.75" customHeight="1" x14ac:dyDescent="0.2">
      <c r="A543" s="68">
        <v>533</v>
      </c>
      <c r="B543" s="90" t="s">
        <v>19</v>
      </c>
      <c r="C543" s="69" t="s">
        <v>512</v>
      </c>
      <c r="D543" s="70">
        <v>1251.7709</v>
      </c>
      <c r="E543" s="71">
        <v>83</v>
      </c>
      <c r="F543" s="72"/>
      <c r="G543" s="73">
        <v>533</v>
      </c>
      <c r="H543" s="90" t="s">
        <v>19</v>
      </c>
      <c r="I543" s="74" t="s">
        <v>512</v>
      </c>
      <c r="J543" s="75">
        <v>1251.7709</v>
      </c>
      <c r="K543" s="76">
        <v>209.62</v>
      </c>
      <c r="M543" s="93"/>
      <c r="N543" s="94"/>
      <c r="O543" s="94"/>
      <c r="P543" s="94"/>
      <c r="Q543" s="94"/>
      <c r="R543" s="95"/>
      <c r="S543" s="95" t="b">
        <f t="shared" si="24"/>
        <v>0</v>
      </c>
      <c r="T543" s="95" t="b">
        <f t="shared" si="25"/>
        <v>0</v>
      </c>
      <c r="U543" t="b">
        <f t="shared" si="26"/>
        <v>0</v>
      </c>
    </row>
    <row r="544" spans="1:21" ht="12.75" customHeight="1" x14ac:dyDescent="0.2">
      <c r="A544" s="68">
        <v>534</v>
      </c>
      <c r="B544" s="90" t="s">
        <v>19</v>
      </c>
      <c r="C544" s="69" t="s">
        <v>723</v>
      </c>
      <c r="D544" s="70">
        <v>292.33569999999997</v>
      </c>
      <c r="E544" s="71">
        <v>19.38</v>
      </c>
      <c r="F544" s="72"/>
      <c r="G544" s="73">
        <v>534</v>
      </c>
      <c r="H544" s="90" t="s">
        <v>19</v>
      </c>
      <c r="I544" s="74" t="s">
        <v>723</v>
      </c>
      <c r="J544" s="75">
        <v>292.33569999999997</v>
      </c>
      <c r="K544" s="76">
        <v>48.95</v>
      </c>
      <c r="M544" s="93"/>
      <c r="N544" s="94"/>
      <c r="O544" s="94"/>
      <c r="P544" s="94"/>
      <c r="Q544" s="94"/>
      <c r="R544" s="95"/>
      <c r="S544" s="95" t="b">
        <f t="shared" si="24"/>
        <v>0</v>
      </c>
      <c r="T544" s="95" t="b">
        <f t="shared" si="25"/>
        <v>0</v>
      </c>
      <c r="U544" t="b">
        <f t="shared" si="26"/>
        <v>0</v>
      </c>
    </row>
    <row r="545" spans="1:21" ht="12.75" customHeight="1" x14ac:dyDescent="0.2">
      <c r="A545" s="68">
        <v>535</v>
      </c>
      <c r="B545" s="90" t="s">
        <v>19</v>
      </c>
      <c r="C545" s="69" t="s">
        <v>513</v>
      </c>
      <c r="D545" s="70">
        <v>395.56060000000002</v>
      </c>
      <c r="E545" s="71">
        <v>26.23</v>
      </c>
      <c r="F545" s="72"/>
      <c r="G545" s="73">
        <v>535</v>
      </c>
      <c r="H545" s="90" t="s">
        <v>19</v>
      </c>
      <c r="I545" s="74" t="s">
        <v>513</v>
      </c>
      <c r="J545" s="75">
        <v>395.56060000000002</v>
      </c>
      <c r="K545" s="76">
        <v>66.239999999999995</v>
      </c>
      <c r="M545" s="93"/>
      <c r="N545" s="94"/>
      <c r="O545" s="94"/>
      <c r="P545" s="94"/>
      <c r="Q545" s="94"/>
      <c r="R545" s="95"/>
      <c r="S545" s="95" t="b">
        <f t="shared" si="24"/>
        <v>0</v>
      </c>
      <c r="T545" s="95" t="b">
        <f t="shared" si="25"/>
        <v>0</v>
      </c>
      <c r="U545" t="b">
        <f t="shared" si="26"/>
        <v>0</v>
      </c>
    </row>
    <row r="546" spans="1:21" ht="12.75" customHeight="1" x14ac:dyDescent="0.2">
      <c r="A546" s="68">
        <v>536</v>
      </c>
      <c r="B546" s="90" t="s">
        <v>19</v>
      </c>
      <c r="C546" s="69" t="s">
        <v>514</v>
      </c>
      <c r="D546" s="70">
        <v>42.424599999999998</v>
      </c>
      <c r="E546" s="71">
        <v>2.81</v>
      </c>
      <c r="F546" s="72"/>
      <c r="G546" s="73">
        <v>536</v>
      </c>
      <c r="H546" s="90" t="s">
        <v>19</v>
      </c>
      <c r="I546" s="74" t="s">
        <v>514</v>
      </c>
      <c r="J546" s="75">
        <v>42.424599999999998</v>
      </c>
      <c r="K546" s="76">
        <v>7.1</v>
      </c>
      <c r="M546" s="93"/>
      <c r="N546" s="94"/>
      <c r="O546" s="94"/>
      <c r="P546" s="94"/>
      <c r="Q546" s="94"/>
      <c r="R546" s="95"/>
      <c r="S546" s="95" t="b">
        <f t="shared" si="24"/>
        <v>0</v>
      </c>
      <c r="T546" s="95" t="b">
        <f t="shared" si="25"/>
        <v>0</v>
      </c>
      <c r="U546" t="b">
        <f t="shared" si="26"/>
        <v>0</v>
      </c>
    </row>
    <row r="547" spans="1:21" ht="12.75" customHeight="1" x14ac:dyDescent="0.2">
      <c r="A547" s="68">
        <v>537</v>
      </c>
      <c r="B547" s="90" t="s">
        <v>19</v>
      </c>
      <c r="C547" s="69" t="s">
        <v>515</v>
      </c>
      <c r="D547" s="70">
        <v>145.26150000000001</v>
      </c>
      <c r="E547" s="71">
        <v>9.6300000000000008</v>
      </c>
      <c r="F547" s="72"/>
      <c r="G547" s="73">
        <v>537</v>
      </c>
      <c r="H547" s="90" t="s">
        <v>19</v>
      </c>
      <c r="I547" s="74" t="s">
        <v>515</v>
      </c>
      <c r="J547" s="75">
        <v>145.26150000000001</v>
      </c>
      <c r="K547" s="76">
        <v>24.33</v>
      </c>
      <c r="M547" s="93"/>
      <c r="N547" s="94"/>
      <c r="O547" s="94"/>
      <c r="P547" s="94"/>
      <c r="Q547" s="94"/>
      <c r="R547" s="95"/>
      <c r="S547" s="95" t="b">
        <f t="shared" si="24"/>
        <v>0</v>
      </c>
      <c r="T547" s="95" t="b">
        <f t="shared" si="25"/>
        <v>0</v>
      </c>
      <c r="U547" t="b">
        <f t="shared" si="26"/>
        <v>0</v>
      </c>
    </row>
    <row r="548" spans="1:21" ht="12.75" customHeight="1" x14ac:dyDescent="0.2">
      <c r="A548" s="68">
        <v>538</v>
      </c>
      <c r="B548" s="90" t="s">
        <v>19</v>
      </c>
      <c r="C548" s="69" t="s">
        <v>516</v>
      </c>
      <c r="D548" s="70">
        <v>1036.6056000000001</v>
      </c>
      <c r="E548" s="71">
        <v>68.73</v>
      </c>
      <c r="F548" s="72"/>
      <c r="G548" s="73">
        <v>538</v>
      </c>
      <c r="H548" s="90" t="s">
        <v>19</v>
      </c>
      <c r="I548" s="74" t="s">
        <v>516</v>
      </c>
      <c r="J548" s="75">
        <v>1036.6056000000001</v>
      </c>
      <c r="K548" s="76">
        <v>173.59</v>
      </c>
      <c r="M548" s="93"/>
      <c r="N548" s="94"/>
      <c r="O548" s="94"/>
      <c r="P548" s="94"/>
      <c r="Q548" s="94"/>
      <c r="R548" s="95"/>
      <c r="S548" s="95" t="b">
        <f t="shared" si="24"/>
        <v>0</v>
      </c>
      <c r="T548" s="95" t="b">
        <f t="shared" si="25"/>
        <v>0</v>
      </c>
      <c r="U548" t="b">
        <f t="shared" si="26"/>
        <v>0</v>
      </c>
    </row>
    <row r="549" spans="1:21" ht="12.75" customHeight="1" x14ac:dyDescent="0.2">
      <c r="A549" s="68">
        <v>539</v>
      </c>
      <c r="B549" s="90" t="s">
        <v>19</v>
      </c>
      <c r="C549" s="69" t="s">
        <v>517</v>
      </c>
      <c r="D549" s="70">
        <v>1124.6859999999999</v>
      </c>
      <c r="E549" s="71">
        <v>74.569999999999993</v>
      </c>
      <c r="F549" s="72"/>
      <c r="G549" s="73">
        <v>539</v>
      </c>
      <c r="H549" s="90" t="s">
        <v>19</v>
      </c>
      <c r="I549" s="74" t="s">
        <v>517</v>
      </c>
      <c r="J549" s="75">
        <v>1124.6859999999999</v>
      </c>
      <c r="K549" s="76">
        <v>188.34</v>
      </c>
      <c r="M549" s="93"/>
      <c r="N549" s="94"/>
      <c r="O549" s="94"/>
      <c r="P549" s="94"/>
      <c r="Q549" s="94"/>
      <c r="R549" s="95"/>
      <c r="S549" s="95" t="b">
        <f t="shared" si="24"/>
        <v>0</v>
      </c>
      <c r="T549" s="95" t="b">
        <f t="shared" si="25"/>
        <v>0</v>
      </c>
      <c r="U549" t="b">
        <f t="shared" si="26"/>
        <v>0</v>
      </c>
    </row>
    <row r="550" spans="1:21" ht="12.75" customHeight="1" x14ac:dyDescent="0.2">
      <c r="A550" s="68">
        <v>540</v>
      </c>
      <c r="B550" s="90" t="s">
        <v>19</v>
      </c>
      <c r="C550" s="69" t="s">
        <v>518</v>
      </c>
      <c r="D550" s="70">
        <v>233.32640000000001</v>
      </c>
      <c r="E550" s="71">
        <v>15.47</v>
      </c>
      <c r="F550" s="72"/>
      <c r="G550" s="73">
        <v>540</v>
      </c>
      <c r="H550" s="90" t="s">
        <v>19</v>
      </c>
      <c r="I550" s="74" t="s">
        <v>518</v>
      </c>
      <c r="J550" s="75">
        <v>233.32640000000001</v>
      </c>
      <c r="K550" s="76">
        <v>39.07</v>
      </c>
      <c r="M550" s="93"/>
      <c r="N550" s="94"/>
      <c r="O550" s="94"/>
      <c r="P550" s="94"/>
      <c r="Q550" s="94"/>
      <c r="R550" s="95"/>
      <c r="S550" s="95" t="b">
        <f t="shared" si="24"/>
        <v>0</v>
      </c>
      <c r="T550" s="95" t="b">
        <f t="shared" si="25"/>
        <v>0</v>
      </c>
      <c r="U550" t="b">
        <f t="shared" si="26"/>
        <v>0</v>
      </c>
    </row>
    <row r="551" spans="1:21" ht="12.75" customHeight="1" x14ac:dyDescent="0.2">
      <c r="A551" s="68">
        <v>541</v>
      </c>
      <c r="B551" s="90" t="s">
        <v>19</v>
      </c>
      <c r="C551" s="69" t="s">
        <v>519</v>
      </c>
      <c r="D551" s="70">
        <v>33.3446</v>
      </c>
      <c r="E551" s="71">
        <v>2.21</v>
      </c>
      <c r="F551" s="72"/>
      <c r="G551" s="73">
        <v>541</v>
      </c>
      <c r="H551" s="90" t="s">
        <v>19</v>
      </c>
      <c r="I551" s="74" t="s">
        <v>519</v>
      </c>
      <c r="J551" s="75">
        <v>33.3446</v>
      </c>
      <c r="K551" s="76">
        <v>5.58</v>
      </c>
      <c r="M551" s="93"/>
      <c r="N551" s="94"/>
      <c r="O551" s="94"/>
      <c r="P551" s="94"/>
      <c r="Q551" s="94"/>
      <c r="R551" s="95"/>
      <c r="S551" s="95" t="b">
        <f t="shared" si="24"/>
        <v>0</v>
      </c>
      <c r="T551" s="95" t="b">
        <f t="shared" si="25"/>
        <v>0</v>
      </c>
      <c r="U551" t="b">
        <f t="shared" si="26"/>
        <v>0</v>
      </c>
    </row>
    <row r="552" spans="1:21" ht="12.75" customHeight="1" x14ac:dyDescent="0.2">
      <c r="A552" s="68">
        <v>542</v>
      </c>
      <c r="B552" s="90" t="s">
        <v>19</v>
      </c>
      <c r="C552" s="69" t="s">
        <v>520</v>
      </c>
      <c r="D552" s="70">
        <v>777.7731</v>
      </c>
      <c r="E552" s="71">
        <v>51.57</v>
      </c>
      <c r="F552" s="72"/>
      <c r="G552" s="73">
        <v>542</v>
      </c>
      <c r="H552" s="90" t="s">
        <v>19</v>
      </c>
      <c r="I552" s="74" t="s">
        <v>520</v>
      </c>
      <c r="J552" s="75">
        <v>777.7731</v>
      </c>
      <c r="K552" s="76">
        <v>130.24</v>
      </c>
      <c r="M552" s="93"/>
      <c r="N552" s="94"/>
      <c r="O552" s="94"/>
      <c r="P552" s="94"/>
      <c r="Q552" s="94"/>
      <c r="R552" s="95"/>
      <c r="S552" s="95" t="b">
        <f t="shared" si="24"/>
        <v>0</v>
      </c>
      <c r="T552" s="95" t="b">
        <f t="shared" si="25"/>
        <v>0</v>
      </c>
      <c r="U552" t="b">
        <f t="shared" si="26"/>
        <v>0</v>
      </c>
    </row>
    <row r="553" spans="1:21" ht="12.75" customHeight="1" x14ac:dyDescent="0.2">
      <c r="A553" s="68">
        <v>543</v>
      </c>
      <c r="B553" s="90" t="s">
        <v>19</v>
      </c>
      <c r="C553" s="69" t="s">
        <v>521</v>
      </c>
      <c r="D553" s="70">
        <v>525.28070000000002</v>
      </c>
      <c r="E553" s="71">
        <v>34.83</v>
      </c>
      <c r="F553" s="72"/>
      <c r="G553" s="73">
        <v>543</v>
      </c>
      <c r="H553" s="90" t="s">
        <v>19</v>
      </c>
      <c r="I553" s="74" t="s">
        <v>521</v>
      </c>
      <c r="J553" s="75">
        <v>525.28070000000002</v>
      </c>
      <c r="K553" s="76">
        <v>87.96</v>
      </c>
      <c r="M553" s="93"/>
      <c r="N553" s="94"/>
      <c r="O553" s="94"/>
      <c r="P553" s="94"/>
      <c r="Q553" s="94"/>
      <c r="R553" s="95"/>
      <c r="S553" s="95" t="b">
        <f t="shared" si="24"/>
        <v>0</v>
      </c>
      <c r="T553" s="95" t="b">
        <f t="shared" si="25"/>
        <v>0</v>
      </c>
      <c r="U553" t="b">
        <f t="shared" si="26"/>
        <v>0</v>
      </c>
    </row>
    <row r="554" spans="1:21" ht="12.75" customHeight="1" x14ac:dyDescent="0.2">
      <c r="A554" s="68">
        <v>544</v>
      </c>
      <c r="B554" s="90" t="s">
        <v>19</v>
      </c>
      <c r="C554" s="69" t="s">
        <v>522</v>
      </c>
      <c r="D554" s="70">
        <v>128.23949999999999</v>
      </c>
      <c r="E554" s="71">
        <v>8.5</v>
      </c>
      <c r="F554" s="72"/>
      <c r="G554" s="73">
        <v>544</v>
      </c>
      <c r="H554" s="90" t="s">
        <v>19</v>
      </c>
      <c r="I554" s="74" t="s">
        <v>522</v>
      </c>
      <c r="J554" s="75">
        <v>128.23949999999999</v>
      </c>
      <c r="K554" s="76">
        <v>21.47</v>
      </c>
      <c r="M554" s="93"/>
      <c r="N554" s="94"/>
      <c r="O554" s="94"/>
      <c r="P554" s="94"/>
      <c r="Q554" s="94"/>
      <c r="R554" s="95"/>
      <c r="S554" s="95" t="b">
        <f t="shared" si="24"/>
        <v>0</v>
      </c>
      <c r="T554" s="95" t="b">
        <f t="shared" si="25"/>
        <v>0</v>
      </c>
      <c r="U554" t="b">
        <f t="shared" si="26"/>
        <v>0</v>
      </c>
    </row>
    <row r="555" spans="1:21" ht="12.75" customHeight="1" x14ac:dyDescent="0.2">
      <c r="A555" s="68">
        <v>545</v>
      </c>
      <c r="B555" s="90" t="s">
        <v>19</v>
      </c>
      <c r="C555" s="69" t="s">
        <v>523</v>
      </c>
      <c r="D555" s="70">
        <v>308.58749999999998</v>
      </c>
      <c r="E555" s="71">
        <v>20.46</v>
      </c>
      <c r="F555" s="72"/>
      <c r="G555" s="73">
        <v>545</v>
      </c>
      <c r="H555" s="90" t="s">
        <v>19</v>
      </c>
      <c r="I555" s="74" t="s">
        <v>523</v>
      </c>
      <c r="J555" s="75">
        <v>308.58749999999998</v>
      </c>
      <c r="K555" s="76">
        <v>51.68</v>
      </c>
      <c r="M555" s="93"/>
      <c r="N555" s="94"/>
      <c r="O555" s="94"/>
      <c r="P555" s="94"/>
      <c r="Q555" s="94"/>
      <c r="R555" s="95"/>
      <c r="S555" s="95" t="b">
        <f t="shared" si="24"/>
        <v>0</v>
      </c>
      <c r="T555" s="95" t="b">
        <f t="shared" si="25"/>
        <v>0</v>
      </c>
      <c r="U555" t="b">
        <f t="shared" si="26"/>
        <v>0</v>
      </c>
    </row>
    <row r="556" spans="1:21" ht="12.75" customHeight="1" x14ac:dyDescent="0.2">
      <c r="A556" s="68">
        <v>546</v>
      </c>
      <c r="B556" s="90" t="s">
        <v>19</v>
      </c>
      <c r="C556" s="69" t="s">
        <v>524</v>
      </c>
      <c r="D556" s="70">
        <v>52.820999999999998</v>
      </c>
      <c r="E556" s="71">
        <v>3.5</v>
      </c>
      <c r="F556" s="72"/>
      <c r="G556" s="73">
        <v>546</v>
      </c>
      <c r="H556" s="90" t="s">
        <v>19</v>
      </c>
      <c r="I556" s="74" t="s">
        <v>524</v>
      </c>
      <c r="J556" s="75">
        <v>52.820999999999998</v>
      </c>
      <c r="K556" s="76">
        <v>8.85</v>
      </c>
      <c r="M556" s="93"/>
      <c r="N556" s="94"/>
      <c r="O556" s="94"/>
      <c r="P556" s="94"/>
      <c r="Q556" s="94"/>
      <c r="R556" s="95"/>
      <c r="S556" s="95" t="b">
        <f t="shared" si="24"/>
        <v>0</v>
      </c>
      <c r="T556" s="95" t="b">
        <f t="shared" si="25"/>
        <v>0</v>
      </c>
      <c r="U556" t="b">
        <f t="shared" si="26"/>
        <v>0</v>
      </c>
    </row>
    <row r="557" spans="1:21" ht="12.75" customHeight="1" x14ac:dyDescent="0.2">
      <c r="A557" s="68">
        <v>547</v>
      </c>
      <c r="B557" s="90" t="s">
        <v>19</v>
      </c>
      <c r="C557" s="69" t="s">
        <v>525</v>
      </c>
      <c r="D557" s="70">
        <v>63.955300000000001</v>
      </c>
      <c r="E557" s="71">
        <v>4.24</v>
      </c>
      <c r="F557" s="72"/>
      <c r="G557" s="73">
        <v>547</v>
      </c>
      <c r="H557" s="90" t="s">
        <v>19</v>
      </c>
      <c r="I557" s="74" t="s">
        <v>525</v>
      </c>
      <c r="J557" s="75">
        <v>63.955300000000001</v>
      </c>
      <c r="K557" s="76">
        <v>10.71</v>
      </c>
      <c r="M557" s="93"/>
      <c r="N557" s="94"/>
      <c r="O557" s="94"/>
      <c r="P557" s="94"/>
      <c r="Q557" s="94"/>
      <c r="R557" s="95"/>
      <c r="S557" s="95" t="b">
        <f t="shared" si="24"/>
        <v>0</v>
      </c>
      <c r="T557" s="95" t="b">
        <f t="shared" si="25"/>
        <v>0</v>
      </c>
      <c r="U557" t="b">
        <f t="shared" si="26"/>
        <v>0</v>
      </c>
    </row>
    <row r="558" spans="1:21" ht="12.75" customHeight="1" x14ac:dyDescent="0.2">
      <c r="A558" s="68">
        <v>548</v>
      </c>
      <c r="B558" s="90" t="s">
        <v>19</v>
      </c>
      <c r="C558" s="69" t="s">
        <v>526</v>
      </c>
      <c r="D558" s="70">
        <v>599.17060000000004</v>
      </c>
      <c r="E558" s="71">
        <v>39.729999999999997</v>
      </c>
      <c r="F558" s="72"/>
      <c r="G558" s="73">
        <v>548</v>
      </c>
      <c r="H558" s="90" t="s">
        <v>19</v>
      </c>
      <c r="I558" s="74" t="s">
        <v>526</v>
      </c>
      <c r="J558" s="75">
        <v>599.17060000000004</v>
      </c>
      <c r="K558" s="76">
        <v>100.34</v>
      </c>
      <c r="M558" s="93"/>
      <c r="N558" s="94"/>
      <c r="O558" s="94"/>
      <c r="P558" s="94"/>
      <c r="Q558" s="94"/>
      <c r="R558" s="95"/>
      <c r="S558" s="95" t="b">
        <f t="shared" si="24"/>
        <v>0</v>
      </c>
      <c r="T558" s="95" t="b">
        <f t="shared" si="25"/>
        <v>0</v>
      </c>
      <c r="U558" t="b">
        <f t="shared" si="26"/>
        <v>0</v>
      </c>
    </row>
    <row r="559" spans="1:21" ht="12.75" customHeight="1" x14ac:dyDescent="0.2">
      <c r="A559" s="68">
        <v>549</v>
      </c>
      <c r="B559" s="90" t="s">
        <v>19</v>
      </c>
      <c r="C559" s="69" t="s">
        <v>527</v>
      </c>
      <c r="D559" s="70">
        <v>31.9846</v>
      </c>
      <c r="E559" s="71">
        <v>2.12</v>
      </c>
      <c r="F559" s="72"/>
      <c r="G559" s="73">
        <v>549</v>
      </c>
      <c r="H559" s="90" t="s">
        <v>19</v>
      </c>
      <c r="I559" s="74" t="s">
        <v>527</v>
      </c>
      <c r="J559" s="75">
        <v>31.9846</v>
      </c>
      <c r="K559" s="76">
        <v>5.36</v>
      </c>
      <c r="M559" s="93"/>
      <c r="N559" s="94"/>
      <c r="O559" s="94"/>
      <c r="P559" s="94"/>
      <c r="Q559" s="94"/>
      <c r="R559" s="95"/>
      <c r="S559" s="95" t="b">
        <f t="shared" si="24"/>
        <v>0</v>
      </c>
      <c r="T559" s="95" t="b">
        <f t="shared" si="25"/>
        <v>0</v>
      </c>
      <c r="U559" t="b">
        <f t="shared" si="26"/>
        <v>0</v>
      </c>
    </row>
    <row r="560" spans="1:21" ht="12.75" customHeight="1" x14ac:dyDescent="0.2">
      <c r="A560" s="68">
        <v>550</v>
      </c>
      <c r="B560" s="90" t="s">
        <v>19</v>
      </c>
      <c r="C560" s="69" t="s">
        <v>528</v>
      </c>
      <c r="D560" s="70">
        <v>146.07429999999999</v>
      </c>
      <c r="E560" s="71">
        <v>9.69</v>
      </c>
      <c r="F560" s="72"/>
      <c r="G560" s="73">
        <v>550</v>
      </c>
      <c r="H560" s="90" t="s">
        <v>19</v>
      </c>
      <c r="I560" s="74" t="s">
        <v>528</v>
      </c>
      <c r="J560" s="75">
        <v>146.07429999999999</v>
      </c>
      <c r="K560" s="76">
        <v>24.46</v>
      </c>
      <c r="M560" s="93"/>
      <c r="N560" s="94"/>
      <c r="O560" s="94"/>
      <c r="P560" s="94"/>
      <c r="Q560" s="94"/>
      <c r="R560" s="95"/>
      <c r="S560" s="95" t="b">
        <f t="shared" si="24"/>
        <v>0</v>
      </c>
      <c r="T560" s="95" t="b">
        <f t="shared" si="25"/>
        <v>0</v>
      </c>
      <c r="U560" t="b">
        <f t="shared" si="26"/>
        <v>0</v>
      </c>
    </row>
    <row r="561" spans="1:21" ht="12.75" customHeight="1" x14ac:dyDescent="0.2">
      <c r="A561" s="68">
        <v>551</v>
      </c>
      <c r="B561" s="90" t="s">
        <v>19</v>
      </c>
      <c r="C561" s="69" t="s">
        <v>529</v>
      </c>
      <c r="D561" s="70">
        <v>55.844799999999999</v>
      </c>
      <c r="E561" s="71">
        <v>3.7</v>
      </c>
      <c r="F561" s="72"/>
      <c r="G561" s="73">
        <v>551</v>
      </c>
      <c r="H561" s="90" t="s">
        <v>19</v>
      </c>
      <c r="I561" s="74" t="s">
        <v>529</v>
      </c>
      <c r="J561" s="75">
        <v>55.844799999999999</v>
      </c>
      <c r="K561" s="76">
        <v>9.35</v>
      </c>
      <c r="M561" s="93"/>
      <c r="N561" s="94"/>
      <c r="O561" s="94"/>
      <c r="P561" s="94"/>
      <c r="Q561" s="94"/>
      <c r="R561" s="95"/>
      <c r="S561" s="95" t="b">
        <f t="shared" si="24"/>
        <v>0</v>
      </c>
      <c r="T561" s="95" t="b">
        <f t="shared" si="25"/>
        <v>0</v>
      </c>
      <c r="U561" t="b">
        <f t="shared" si="26"/>
        <v>0</v>
      </c>
    </row>
    <row r="562" spans="1:21" ht="12.75" customHeight="1" x14ac:dyDescent="0.2">
      <c r="A562" s="68">
        <v>552</v>
      </c>
      <c r="B562" s="90" t="s">
        <v>19</v>
      </c>
      <c r="C562" s="69" t="s">
        <v>530</v>
      </c>
      <c r="D562" s="70">
        <v>252.0898</v>
      </c>
      <c r="E562" s="71">
        <v>16.72</v>
      </c>
      <c r="F562" s="72"/>
      <c r="G562" s="73">
        <v>552</v>
      </c>
      <c r="H562" s="90" t="s">
        <v>19</v>
      </c>
      <c r="I562" s="74" t="s">
        <v>530</v>
      </c>
      <c r="J562" s="75">
        <v>252.0898</v>
      </c>
      <c r="K562" s="76">
        <v>42.21</v>
      </c>
      <c r="M562" s="93"/>
      <c r="N562" s="94"/>
      <c r="O562" s="94"/>
      <c r="P562" s="94"/>
      <c r="Q562" s="94"/>
      <c r="R562" s="95"/>
      <c r="S562" s="95" t="b">
        <f t="shared" si="24"/>
        <v>0</v>
      </c>
      <c r="T562" s="95" t="b">
        <f t="shared" si="25"/>
        <v>0</v>
      </c>
      <c r="U562" t="b">
        <f t="shared" si="26"/>
        <v>0</v>
      </c>
    </row>
    <row r="563" spans="1:21" ht="12.75" customHeight="1" x14ac:dyDescent="0.2">
      <c r="A563" s="68">
        <v>553</v>
      </c>
      <c r="B563" s="90" t="s">
        <v>19</v>
      </c>
      <c r="C563" s="69" t="s">
        <v>531</v>
      </c>
      <c r="D563" s="70">
        <v>134.36789999999999</v>
      </c>
      <c r="E563" s="71">
        <v>8.91</v>
      </c>
      <c r="F563" s="72"/>
      <c r="G563" s="73">
        <v>553</v>
      </c>
      <c r="H563" s="90" t="s">
        <v>19</v>
      </c>
      <c r="I563" s="74" t="s">
        <v>531</v>
      </c>
      <c r="J563" s="75">
        <v>134.36789999999999</v>
      </c>
      <c r="K563" s="76">
        <v>22.5</v>
      </c>
      <c r="M563" s="93"/>
      <c r="N563" s="94"/>
      <c r="O563" s="94"/>
      <c r="P563" s="94"/>
      <c r="Q563" s="94"/>
      <c r="R563" s="95"/>
      <c r="S563" s="95" t="b">
        <f t="shared" si="24"/>
        <v>0</v>
      </c>
      <c r="T563" s="95" t="b">
        <f t="shared" si="25"/>
        <v>0</v>
      </c>
      <c r="U563" t="b">
        <f t="shared" si="26"/>
        <v>0</v>
      </c>
    </row>
    <row r="564" spans="1:21" ht="12.75" customHeight="1" x14ac:dyDescent="0.2">
      <c r="A564" s="68">
        <v>554</v>
      </c>
      <c r="B564" s="90" t="s">
        <v>19</v>
      </c>
      <c r="C564" s="69" t="s">
        <v>532</v>
      </c>
      <c r="D564" s="70">
        <v>105.9965</v>
      </c>
      <c r="E564" s="71">
        <v>7.03</v>
      </c>
      <c r="F564" s="72"/>
      <c r="G564" s="73">
        <v>554</v>
      </c>
      <c r="H564" s="90" t="s">
        <v>19</v>
      </c>
      <c r="I564" s="74" t="s">
        <v>532</v>
      </c>
      <c r="J564" s="75">
        <v>105.9965</v>
      </c>
      <c r="K564" s="76">
        <v>17.75</v>
      </c>
      <c r="M564" s="93"/>
      <c r="N564" s="94"/>
      <c r="O564" s="94"/>
      <c r="P564" s="94"/>
      <c r="Q564" s="94"/>
      <c r="R564" s="95"/>
      <c r="S564" s="95" t="b">
        <f t="shared" si="24"/>
        <v>0</v>
      </c>
      <c r="T564" s="95" t="b">
        <f t="shared" si="25"/>
        <v>0</v>
      </c>
      <c r="U564" t="b">
        <f t="shared" si="26"/>
        <v>0</v>
      </c>
    </row>
    <row r="565" spans="1:21" ht="12.75" customHeight="1" x14ac:dyDescent="0.2">
      <c r="A565" s="68">
        <v>555</v>
      </c>
      <c r="B565" s="90" t="s">
        <v>19</v>
      </c>
      <c r="C565" s="69" t="s">
        <v>533</v>
      </c>
      <c r="D565" s="70">
        <v>297.75650000000002</v>
      </c>
      <c r="E565" s="71">
        <v>19.739999999999998</v>
      </c>
      <c r="F565" s="72"/>
      <c r="G565" s="73">
        <v>555</v>
      </c>
      <c r="H565" s="90" t="s">
        <v>19</v>
      </c>
      <c r="I565" s="74" t="s">
        <v>533</v>
      </c>
      <c r="J565" s="75">
        <v>297.75650000000002</v>
      </c>
      <c r="K565" s="76">
        <v>49.86</v>
      </c>
      <c r="M565" s="93"/>
      <c r="N565" s="94"/>
      <c r="O565" s="94"/>
      <c r="P565" s="94"/>
      <c r="Q565" s="94"/>
      <c r="R565" s="95"/>
      <c r="S565" s="95" t="b">
        <f t="shared" si="24"/>
        <v>0</v>
      </c>
      <c r="T565" s="95" t="b">
        <f t="shared" si="25"/>
        <v>0</v>
      </c>
      <c r="U565" t="b">
        <f t="shared" si="26"/>
        <v>0</v>
      </c>
    </row>
    <row r="566" spans="1:21" ht="12.75" customHeight="1" x14ac:dyDescent="0.2">
      <c r="A566" s="68">
        <v>556</v>
      </c>
      <c r="B566" s="90" t="s">
        <v>19</v>
      </c>
      <c r="C566" s="69" t="s">
        <v>534</v>
      </c>
      <c r="D566" s="70">
        <v>162.18790000000001</v>
      </c>
      <c r="E566" s="71">
        <v>10.75</v>
      </c>
      <c r="F566" s="72"/>
      <c r="G566" s="73">
        <v>556</v>
      </c>
      <c r="H566" s="90" t="s">
        <v>19</v>
      </c>
      <c r="I566" s="74" t="s">
        <v>534</v>
      </c>
      <c r="J566" s="75">
        <v>162.18790000000001</v>
      </c>
      <c r="K566" s="76">
        <v>27.16</v>
      </c>
      <c r="M566" s="93"/>
      <c r="N566" s="94"/>
      <c r="O566" s="94"/>
      <c r="P566" s="94"/>
      <c r="Q566" s="94"/>
      <c r="R566" s="95"/>
      <c r="S566" s="95" t="b">
        <f t="shared" si="24"/>
        <v>0</v>
      </c>
      <c r="T566" s="95" t="b">
        <f t="shared" si="25"/>
        <v>0</v>
      </c>
      <c r="U566" t="b">
        <f t="shared" si="26"/>
        <v>0</v>
      </c>
    </row>
    <row r="567" spans="1:21" ht="12.75" customHeight="1" x14ac:dyDescent="0.2">
      <c r="A567" s="68">
        <v>557</v>
      </c>
      <c r="B567" s="90" t="s">
        <v>19</v>
      </c>
      <c r="C567" s="69" t="s">
        <v>535</v>
      </c>
      <c r="D567" s="70">
        <v>181.4691</v>
      </c>
      <c r="E567" s="71">
        <v>12.03</v>
      </c>
      <c r="F567" s="72"/>
      <c r="G567" s="73">
        <v>557</v>
      </c>
      <c r="H567" s="90" t="s">
        <v>19</v>
      </c>
      <c r="I567" s="74" t="s">
        <v>535</v>
      </c>
      <c r="J567" s="75">
        <v>181.4691</v>
      </c>
      <c r="K567" s="76">
        <v>30.39</v>
      </c>
      <c r="M567" s="93"/>
      <c r="N567" s="94"/>
      <c r="O567" s="94"/>
      <c r="P567" s="94"/>
      <c r="Q567" s="94"/>
      <c r="R567" s="95"/>
      <c r="S567" s="95" t="b">
        <f t="shared" si="24"/>
        <v>0</v>
      </c>
      <c r="T567" s="95" t="b">
        <f t="shared" si="25"/>
        <v>0</v>
      </c>
      <c r="U567" t="b">
        <f t="shared" si="26"/>
        <v>0</v>
      </c>
    </row>
    <row r="568" spans="1:21" ht="12.75" customHeight="1" x14ac:dyDescent="0.2">
      <c r="A568" s="68">
        <v>558</v>
      </c>
      <c r="B568" s="90" t="s">
        <v>19</v>
      </c>
      <c r="C568" s="69" t="s">
        <v>536</v>
      </c>
      <c r="D568" s="70">
        <v>45.347999999999999</v>
      </c>
      <c r="E568" s="71">
        <v>3.01</v>
      </c>
      <c r="F568" s="72"/>
      <c r="G568" s="73">
        <v>558</v>
      </c>
      <c r="H568" s="90" t="s">
        <v>19</v>
      </c>
      <c r="I568" s="74" t="s">
        <v>536</v>
      </c>
      <c r="J568" s="75">
        <v>45.347999999999999</v>
      </c>
      <c r="K568" s="76">
        <v>7.59</v>
      </c>
      <c r="M568" s="93"/>
      <c r="N568" s="94"/>
      <c r="O568" s="94"/>
      <c r="P568" s="94"/>
      <c r="Q568" s="94"/>
      <c r="R568" s="95"/>
      <c r="S568" s="95" t="b">
        <f t="shared" si="24"/>
        <v>0</v>
      </c>
      <c r="T568" s="95" t="b">
        <f t="shared" si="25"/>
        <v>0</v>
      </c>
      <c r="U568" t="b">
        <f t="shared" si="26"/>
        <v>0</v>
      </c>
    </row>
    <row r="569" spans="1:21" ht="12.75" customHeight="1" x14ac:dyDescent="0.2">
      <c r="A569" s="68">
        <v>559</v>
      </c>
      <c r="B569" s="90" t="s">
        <v>19</v>
      </c>
      <c r="C569" s="69" t="s">
        <v>537</v>
      </c>
      <c r="D569" s="70">
        <v>209.67859999999999</v>
      </c>
      <c r="E569" s="71">
        <v>13.9</v>
      </c>
      <c r="F569" s="72"/>
      <c r="G569" s="73">
        <v>559</v>
      </c>
      <c r="H569" s="90" t="s">
        <v>19</v>
      </c>
      <c r="I569" s="74" t="s">
        <v>537</v>
      </c>
      <c r="J569" s="75">
        <v>209.67859999999999</v>
      </c>
      <c r="K569" s="76">
        <v>35.11</v>
      </c>
      <c r="M569" s="93"/>
      <c r="N569" s="94"/>
      <c r="O569" s="94"/>
      <c r="P569" s="94"/>
      <c r="Q569" s="94"/>
      <c r="R569" s="95"/>
      <c r="S569" s="95" t="b">
        <f t="shared" si="24"/>
        <v>0</v>
      </c>
      <c r="T569" s="95" t="b">
        <f t="shared" si="25"/>
        <v>0</v>
      </c>
      <c r="U569" t="b">
        <f t="shared" si="26"/>
        <v>0</v>
      </c>
    </row>
    <row r="570" spans="1:21" ht="12.75" customHeight="1" x14ac:dyDescent="0.2">
      <c r="A570" s="68">
        <v>560</v>
      </c>
      <c r="B570" s="90" t="s">
        <v>19</v>
      </c>
      <c r="C570" s="69" t="s">
        <v>538</v>
      </c>
      <c r="D570" s="70">
        <v>104.62130000000001</v>
      </c>
      <c r="E570" s="71">
        <v>6.94</v>
      </c>
      <c r="F570" s="72"/>
      <c r="G570" s="73">
        <v>560</v>
      </c>
      <c r="H570" s="90" t="s">
        <v>19</v>
      </c>
      <c r="I570" s="74" t="s">
        <v>538</v>
      </c>
      <c r="J570" s="75">
        <v>104.62130000000001</v>
      </c>
      <c r="K570" s="76">
        <v>17.52</v>
      </c>
      <c r="M570" s="93"/>
      <c r="N570" s="94"/>
      <c r="O570" s="94"/>
      <c r="P570" s="94"/>
      <c r="Q570" s="94"/>
      <c r="R570" s="95"/>
      <c r="S570" s="95" t="b">
        <f t="shared" si="24"/>
        <v>0</v>
      </c>
      <c r="T570" s="95" t="b">
        <f t="shared" si="25"/>
        <v>0</v>
      </c>
      <c r="U570" t="b">
        <f t="shared" si="26"/>
        <v>0</v>
      </c>
    </row>
    <row r="571" spans="1:21" ht="12.75" customHeight="1" x14ac:dyDescent="0.2">
      <c r="A571" s="68">
        <v>561</v>
      </c>
      <c r="B571" s="90" t="s">
        <v>19</v>
      </c>
      <c r="C571" s="69" t="s">
        <v>539</v>
      </c>
      <c r="D571" s="70">
        <v>237.7867</v>
      </c>
      <c r="E571" s="71">
        <v>15.77</v>
      </c>
      <c r="F571" s="72"/>
      <c r="G571" s="73">
        <v>561</v>
      </c>
      <c r="H571" s="90" t="s">
        <v>19</v>
      </c>
      <c r="I571" s="74" t="s">
        <v>539</v>
      </c>
      <c r="J571" s="75">
        <v>237.7867</v>
      </c>
      <c r="K571" s="76">
        <v>39.82</v>
      </c>
      <c r="M571" s="93"/>
      <c r="N571" s="94"/>
      <c r="O571" s="94"/>
      <c r="P571" s="94"/>
      <c r="Q571" s="94"/>
      <c r="R571" s="95"/>
      <c r="S571" s="95" t="b">
        <f t="shared" si="24"/>
        <v>0</v>
      </c>
      <c r="T571" s="95" t="b">
        <f t="shared" si="25"/>
        <v>0</v>
      </c>
      <c r="U571" t="b">
        <f t="shared" si="26"/>
        <v>0</v>
      </c>
    </row>
    <row r="572" spans="1:21" ht="12.75" customHeight="1" x14ac:dyDescent="0.2">
      <c r="A572" s="68">
        <v>562</v>
      </c>
      <c r="B572" s="90" t="s">
        <v>19</v>
      </c>
      <c r="C572" s="69" t="s">
        <v>540</v>
      </c>
      <c r="D572" s="70">
        <v>187.81649999999999</v>
      </c>
      <c r="E572" s="71">
        <v>12.45</v>
      </c>
      <c r="F572" s="72"/>
      <c r="G572" s="73">
        <v>562</v>
      </c>
      <c r="H572" s="90" t="s">
        <v>19</v>
      </c>
      <c r="I572" s="74" t="s">
        <v>540</v>
      </c>
      <c r="J572" s="75">
        <v>187.81649999999999</v>
      </c>
      <c r="K572" s="76">
        <v>31.45</v>
      </c>
      <c r="M572" s="93"/>
      <c r="N572" s="94"/>
      <c r="O572" s="94"/>
      <c r="P572" s="94"/>
      <c r="Q572" s="94"/>
      <c r="R572" s="95"/>
      <c r="S572" s="95" t="b">
        <f t="shared" si="24"/>
        <v>0</v>
      </c>
      <c r="T572" s="95" t="b">
        <f t="shared" si="25"/>
        <v>0</v>
      </c>
      <c r="U572" t="b">
        <f t="shared" si="26"/>
        <v>0</v>
      </c>
    </row>
    <row r="573" spans="1:21" ht="12.75" customHeight="1" x14ac:dyDescent="0.2">
      <c r="A573" s="68">
        <v>563</v>
      </c>
      <c r="B573" s="90" t="s">
        <v>19</v>
      </c>
      <c r="C573" s="69" t="s">
        <v>541</v>
      </c>
      <c r="D573" s="70">
        <v>264.36509999999998</v>
      </c>
      <c r="E573" s="71">
        <v>17.53</v>
      </c>
      <c r="F573" s="72"/>
      <c r="G573" s="73">
        <v>563</v>
      </c>
      <c r="H573" s="90" t="s">
        <v>19</v>
      </c>
      <c r="I573" s="74" t="s">
        <v>541</v>
      </c>
      <c r="J573" s="75">
        <v>264.36509999999998</v>
      </c>
      <c r="K573" s="76">
        <v>44.27</v>
      </c>
      <c r="M573" s="93"/>
      <c r="N573" s="92"/>
      <c r="O573" s="92"/>
      <c r="P573" s="94"/>
      <c r="Q573" s="94"/>
      <c r="R573" s="95"/>
      <c r="S573" s="95" t="b">
        <f t="shared" si="24"/>
        <v>0</v>
      </c>
      <c r="T573" s="95" t="b">
        <f t="shared" si="25"/>
        <v>0</v>
      </c>
      <c r="U573" t="b">
        <f t="shared" si="26"/>
        <v>0</v>
      </c>
    </row>
    <row r="574" spans="1:21" ht="12.75" customHeight="1" x14ac:dyDescent="0.2">
      <c r="A574" s="68">
        <v>564</v>
      </c>
      <c r="B574" s="90" t="s">
        <v>19</v>
      </c>
      <c r="C574" s="98" t="s">
        <v>542</v>
      </c>
      <c r="D574" s="99">
        <v>141.01150000000001</v>
      </c>
      <c r="E574" s="100">
        <v>9.35</v>
      </c>
      <c r="F574" s="72"/>
      <c r="G574" s="73">
        <v>564</v>
      </c>
      <c r="H574" s="90" t="s">
        <v>19</v>
      </c>
      <c r="I574" s="102" t="s">
        <v>542</v>
      </c>
      <c r="J574" s="103">
        <v>141.01150000000001</v>
      </c>
      <c r="K574" s="104">
        <v>23.61</v>
      </c>
      <c r="M574" s="93"/>
      <c r="N574" s="92"/>
      <c r="O574" s="92"/>
      <c r="P574" s="94"/>
      <c r="Q574" s="94"/>
      <c r="R574" s="95"/>
      <c r="S574" s="95" t="b">
        <f t="shared" si="24"/>
        <v>0</v>
      </c>
      <c r="T574" s="95" t="b">
        <f t="shared" si="25"/>
        <v>0</v>
      </c>
      <c r="U574" t="b">
        <f t="shared" si="26"/>
        <v>0</v>
      </c>
    </row>
    <row r="575" spans="1:21" ht="12.75" customHeight="1" x14ac:dyDescent="0.2">
      <c r="A575" s="68">
        <v>565</v>
      </c>
      <c r="B575" s="90" t="s">
        <v>19</v>
      </c>
      <c r="C575" s="98" t="s">
        <v>543</v>
      </c>
      <c r="D575" s="99">
        <v>100.1465</v>
      </c>
      <c r="E575" s="100">
        <v>6.64</v>
      </c>
      <c r="F575" s="72"/>
      <c r="G575" s="73">
        <v>565</v>
      </c>
      <c r="H575" s="90" t="s">
        <v>19</v>
      </c>
      <c r="I575" s="102" t="s">
        <v>543</v>
      </c>
      <c r="J575" s="103">
        <v>100.1465</v>
      </c>
      <c r="K575" s="104">
        <v>16.77</v>
      </c>
      <c r="M575" s="93"/>
      <c r="N575" s="92"/>
      <c r="O575" s="92"/>
      <c r="P575" s="94"/>
      <c r="Q575" s="94"/>
      <c r="R575" s="95"/>
      <c r="S575" s="95" t="b">
        <f t="shared" si="24"/>
        <v>0</v>
      </c>
      <c r="T575" s="95" t="b">
        <f t="shared" si="25"/>
        <v>0</v>
      </c>
      <c r="U575" t="b">
        <f t="shared" si="26"/>
        <v>0</v>
      </c>
    </row>
    <row r="576" spans="1:21" ht="12.75" customHeight="1" x14ac:dyDescent="0.2">
      <c r="A576" s="68">
        <v>566</v>
      </c>
      <c r="B576" s="90" t="s">
        <v>19</v>
      </c>
      <c r="C576" s="98" t="s">
        <v>544</v>
      </c>
      <c r="D576" s="99">
        <v>269.23689999999999</v>
      </c>
      <c r="E576" s="100">
        <v>17.850000000000001</v>
      </c>
      <c r="F576" s="72"/>
      <c r="G576" s="73">
        <v>566</v>
      </c>
      <c r="H576" s="90" t="s">
        <v>19</v>
      </c>
      <c r="I576" s="102" t="s">
        <v>544</v>
      </c>
      <c r="J576" s="103">
        <v>269.23689999999999</v>
      </c>
      <c r="K576" s="104">
        <v>45.09</v>
      </c>
      <c r="M576" s="93"/>
      <c r="N576" s="92"/>
      <c r="O576" s="92"/>
      <c r="P576" s="94"/>
      <c r="Q576" s="94"/>
      <c r="R576" s="95"/>
      <c r="S576" s="95" t="b">
        <f t="shared" si="24"/>
        <v>0</v>
      </c>
      <c r="T576" s="95" t="b">
        <f t="shared" si="25"/>
        <v>0</v>
      </c>
      <c r="U576" t="b">
        <f t="shared" si="26"/>
        <v>0</v>
      </c>
    </row>
    <row r="577" spans="1:21" ht="12.75" customHeight="1" x14ac:dyDescent="0.2">
      <c r="A577" s="68">
        <v>567</v>
      </c>
      <c r="B577" s="90" t="s">
        <v>19</v>
      </c>
      <c r="C577" s="98" t="s">
        <v>545</v>
      </c>
      <c r="D577" s="99">
        <v>296.9239</v>
      </c>
      <c r="E577" s="100">
        <v>19.690000000000001</v>
      </c>
      <c r="F577" s="72"/>
      <c r="G577" s="73">
        <v>567</v>
      </c>
      <c r="H577" s="90" t="s">
        <v>19</v>
      </c>
      <c r="I577" s="102" t="s">
        <v>545</v>
      </c>
      <c r="J577" s="103">
        <v>296.9239</v>
      </c>
      <c r="K577" s="104">
        <v>49.72</v>
      </c>
      <c r="M577" s="93"/>
      <c r="N577" s="92"/>
      <c r="O577" s="92"/>
      <c r="P577" s="94"/>
      <c r="Q577" s="94"/>
      <c r="R577" s="95"/>
      <c r="S577" s="95" t="b">
        <f t="shared" si="24"/>
        <v>0</v>
      </c>
      <c r="T577" s="95" t="b">
        <f t="shared" si="25"/>
        <v>0</v>
      </c>
      <c r="U577" t="b">
        <f t="shared" si="26"/>
        <v>0</v>
      </c>
    </row>
    <row r="578" spans="1:21" ht="12.75" customHeight="1" x14ac:dyDescent="0.2">
      <c r="A578" s="68">
        <v>568</v>
      </c>
      <c r="B578" s="90" t="s">
        <v>19</v>
      </c>
      <c r="C578" s="98" t="s">
        <v>546</v>
      </c>
      <c r="D578" s="99">
        <v>78.041300000000007</v>
      </c>
      <c r="E578" s="100">
        <v>5.17</v>
      </c>
      <c r="F578" s="72"/>
      <c r="G578" s="73">
        <v>568</v>
      </c>
      <c r="H578" s="90" t="s">
        <v>19</v>
      </c>
      <c r="I578" s="102" t="s">
        <v>546</v>
      </c>
      <c r="J578" s="103">
        <v>78.041300000000007</v>
      </c>
      <c r="K578" s="104">
        <v>13.07</v>
      </c>
      <c r="M578" s="93"/>
      <c r="N578" s="92"/>
      <c r="O578" s="92"/>
      <c r="P578" s="94"/>
      <c r="Q578" s="94"/>
      <c r="R578" s="95"/>
      <c r="S578" s="95" t="b">
        <f t="shared" si="24"/>
        <v>0</v>
      </c>
      <c r="T578" s="95" t="b">
        <f t="shared" si="25"/>
        <v>0</v>
      </c>
      <c r="U578" t="b">
        <f t="shared" si="26"/>
        <v>0</v>
      </c>
    </row>
    <row r="579" spans="1:21" ht="12.75" customHeight="1" x14ac:dyDescent="0.2">
      <c r="A579" s="68">
        <v>569</v>
      </c>
      <c r="B579" s="90" t="s">
        <v>19</v>
      </c>
      <c r="C579" s="98" t="s">
        <v>547</v>
      </c>
      <c r="D579" s="99">
        <v>131.38419999999999</v>
      </c>
      <c r="E579" s="100">
        <v>8.7100000000000009</v>
      </c>
      <c r="F579" s="72"/>
      <c r="G579" s="73">
        <v>569</v>
      </c>
      <c r="H579" s="90" t="s">
        <v>19</v>
      </c>
      <c r="I579" s="102" t="s">
        <v>547</v>
      </c>
      <c r="J579" s="103">
        <v>131.38419999999999</v>
      </c>
      <c r="K579" s="104">
        <v>22</v>
      </c>
      <c r="M579" s="93"/>
      <c r="N579" s="92"/>
      <c r="O579" s="92"/>
      <c r="P579" s="94"/>
      <c r="Q579" s="94"/>
      <c r="R579" s="95"/>
      <c r="S579" s="95" t="b">
        <f t="shared" si="24"/>
        <v>0</v>
      </c>
      <c r="T579" s="95" t="b">
        <f t="shared" si="25"/>
        <v>0</v>
      </c>
      <c r="U579" t="b">
        <f t="shared" si="26"/>
        <v>0</v>
      </c>
    </row>
    <row r="580" spans="1:21" ht="12.75" customHeight="1" x14ac:dyDescent="0.2">
      <c r="A580" s="68">
        <v>570</v>
      </c>
      <c r="B580" s="90" t="s">
        <v>19</v>
      </c>
      <c r="C580" s="98" t="s">
        <v>548</v>
      </c>
      <c r="D580" s="99">
        <v>139.82239999999999</v>
      </c>
      <c r="E580" s="100">
        <v>9.27</v>
      </c>
      <c r="F580" s="72"/>
      <c r="G580" s="73">
        <v>570</v>
      </c>
      <c r="H580" s="90" t="s">
        <v>19</v>
      </c>
      <c r="I580" s="102" t="s">
        <v>548</v>
      </c>
      <c r="J580" s="103">
        <v>139.82239999999999</v>
      </c>
      <c r="K580" s="104">
        <v>23.41</v>
      </c>
      <c r="M580" s="93"/>
      <c r="N580" s="92"/>
      <c r="O580" s="92"/>
      <c r="P580" s="94"/>
      <c r="Q580" s="94"/>
      <c r="R580" s="95"/>
      <c r="S580" s="95" t="b">
        <f t="shared" si="24"/>
        <v>0</v>
      </c>
      <c r="T580" s="95" t="b">
        <f t="shared" si="25"/>
        <v>0</v>
      </c>
      <c r="U580" t="b">
        <f t="shared" si="26"/>
        <v>0</v>
      </c>
    </row>
    <row r="581" spans="1:21" ht="12.75" customHeight="1" x14ac:dyDescent="0.2">
      <c r="A581" s="68">
        <v>571</v>
      </c>
      <c r="B581" s="90" t="s">
        <v>19</v>
      </c>
      <c r="C581" s="98" t="s">
        <v>549</v>
      </c>
      <c r="D581" s="99">
        <v>255.44659999999999</v>
      </c>
      <c r="E581" s="100">
        <v>16.940000000000001</v>
      </c>
      <c r="F581" s="72"/>
      <c r="G581" s="73">
        <v>571</v>
      </c>
      <c r="H581" s="90" t="s">
        <v>19</v>
      </c>
      <c r="I581" s="102" t="s">
        <v>549</v>
      </c>
      <c r="J581" s="103">
        <v>255.44659999999999</v>
      </c>
      <c r="K581" s="104">
        <v>42.78</v>
      </c>
      <c r="M581" s="93"/>
      <c r="N581" s="92"/>
      <c r="O581" s="92"/>
      <c r="P581" s="94"/>
      <c r="Q581" s="94"/>
      <c r="R581" s="95"/>
      <c r="S581" s="95" t="b">
        <f t="shared" si="24"/>
        <v>0</v>
      </c>
      <c r="T581" s="95" t="b">
        <f t="shared" si="25"/>
        <v>0</v>
      </c>
      <c r="U581" t="b">
        <f t="shared" si="26"/>
        <v>0</v>
      </c>
    </row>
    <row r="582" spans="1:21" ht="12.75" customHeight="1" x14ac:dyDescent="0.2">
      <c r="A582" s="68">
        <v>572</v>
      </c>
      <c r="B582" s="90" t="s">
        <v>19</v>
      </c>
      <c r="C582" s="98" t="s">
        <v>550</v>
      </c>
      <c r="D582" s="99">
        <v>106.249</v>
      </c>
      <c r="E582" s="100">
        <v>7.05</v>
      </c>
      <c r="F582" s="72"/>
      <c r="G582" s="73">
        <v>572</v>
      </c>
      <c r="H582" s="90" t="s">
        <v>19</v>
      </c>
      <c r="I582" s="102" t="s">
        <v>550</v>
      </c>
      <c r="J582" s="103">
        <v>106.249</v>
      </c>
      <c r="K582" s="104">
        <v>17.79</v>
      </c>
      <c r="M582" s="93"/>
      <c r="N582" s="92"/>
      <c r="O582" s="92"/>
      <c r="P582" s="94"/>
      <c r="Q582" s="94"/>
      <c r="R582" s="95"/>
      <c r="S582" s="95" t="b">
        <f t="shared" si="24"/>
        <v>0</v>
      </c>
      <c r="T582" s="95" t="b">
        <f t="shared" si="25"/>
        <v>0</v>
      </c>
      <c r="U582" t="b">
        <f t="shared" si="26"/>
        <v>0</v>
      </c>
    </row>
    <row r="583" spans="1:21" ht="12.75" customHeight="1" x14ac:dyDescent="0.2">
      <c r="A583" s="68">
        <v>573</v>
      </c>
      <c r="B583" s="90" t="s">
        <v>19</v>
      </c>
      <c r="C583" s="98" t="s">
        <v>551</v>
      </c>
      <c r="D583" s="99">
        <v>196.03</v>
      </c>
      <c r="E583" s="100">
        <v>13</v>
      </c>
      <c r="F583" s="72"/>
      <c r="G583" s="73">
        <v>573</v>
      </c>
      <c r="H583" s="90" t="s">
        <v>19</v>
      </c>
      <c r="I583" s="102" t="s">
        <v>551</v>
      </c>
      <c r="J583" s="103">
        <v>196.03</v>
      </c>
      <c r="K583" s="104">
        <v>32.83</v>
      </c>
      <c r="M583" s="93"/>
      <c r="N583" s="92"/>
      <c r="O583" s="92"/>
      <c r="P583" s="94"/>
      <c r="Q583" s="94"/>
      <c r="R583" s="95"/>
      <c r="S583" s="95" t="b">
        <f t="shared" si="24"/>
        <v>0</v>
      </c>
      <c r="T583" s="95" t="b">
        <f t="shared" si="25"/>
        <v>0</v>
      </c>
      <c r="U583" t="b">
        <f t="shared" si="26"/>
        <v>0</v>
      </c>
    </row>
    <row r="584" spans="1:21" ht="12.75" customHeight="1" x14ac:dyDescent="0.2">
      <c r="A584" s="68">
        <v>574</v>
      </c>
      <c r="B584" s="90" t="s">
        <v>19</v>
      </c>
      <c r="C584" s="98" t="s">
        <v>552</v>
      </c>
      <c r="D584" s="99">
        <v>101.9568</v>
      </c>
      <c r="E584" s="100">
        <v>6.76</v>
      </c>
      <c r="F584" s="72"/>
      <c r="G584" s="73">
        <v>574</v>
      </c>
      <c r="H584" s="90" t="s">
        <v>19</v>
      </c>
      <c r="I584" s="102" t="s">
        <v>552</v>
      </c>
      <c r="J584" s="103">
        <v>101.9568</v>
      </c>
      <c r="K584" s="104">
        <v>17.07</v>
      </c>
      <c r="M584" s="93"/>
      <c r="N584" s="92"/>
      <c r="O584" s="92"/>
      <c r="P584" s="94"/>
      <c r="Q584" s="94"/>
      <c r="R584" s="95"/>
      <c r="S584" s="95" t="b">
        <f t="shared" si="24"/>
        <v>0</v>
      </c>
      <c r="T584" s="95" t="b">
        <f t="shared" si="25"/>
        <v>0</v>
      </c>
      <c r="U584" t="b">
        <f t="shared" si="26"/>
        <v>0</v>
      </c>
    </row>
    <row r="585" spans="1:21" ht="12.75" customHeight="1" x14ac:dyDescent="0.2">
      <c r="A585" s="68">
        <v>575</v>
      </c>
      <c r="B585" s="90" t="s">
        <v>19</v>
      </c>
      <c r="C585" s="98" t="s">
        <v>553</v>
      </c>
      <c r="D585" s="99">
        <v>174.4171</v>
      </c>
      <c r="E585" s="100">
        <v>11.57</v>
      </c>
      <c r="F585" s="72"/>
      <c r="G585" s="73">
        <v>575</v>
      </c>
      <c r="H585" s="90" t="s">
        <v>19</v>
      </c>
      <c r="I585" s="102" t="s">
        <v>553</v>
      </c>
      <c r="J585" s="103">
        <v>174.4171</v>
      </c>
      <c r="K585" s="104">
        <v>29.21</v>
      </c>
      <c r="M585" s="93"/>
      <c r="N585" s="92"/>
      <c r="O585" s="92"/>
      <c r="P585" s="94"/>
      <c r="Q585" s="94"/>
      <c r="R585" s="95"/>
      <c r="S585" s="95" t="b">
        <f t="shared" si="24"/>
        <v>0</v>
      </c>
      <c r="T585" s="95" t="b">
        <f t="shared" si="25"/>
        <v>0</v>
      </c>
      <c r="U585" t="b">
        <f t="shared" si="26"/>
        <v>0</v>
      </c>
    </row>
    <row r="586" spans="1:21" ht="12.75" customHeight="1" x14ac:dyDescent="0.2">
      <c r="A586" s="68">
        <v>576</v>
      </c>
      <c r="B586" s="90" t="s">
        <v>19</v>
      </c>
      <c r="C586" s="98" t="s">
        <v>692</v>
      </c>
      <c r="D586" s="99">
        <v>154.1678</v>
      </c>
      <c r="E586" s="100">
        <v>10.220000000000001</v>
      </c>
      <c r="F586" s="72"/>
      <c r="G586" s="73">
        <v>576</v>
      </c>
      <c r="H586" s="90" t="s">
        <v>19</v>
      </c>
      <c r="I586" s="102" t="s">
        <v>692</v>
      </c>
      <c r="J586" s="103">
        <v>154.1678</v>
      </c>
      <c r="K586" s="104">
        <v>25.82</v>
      </c>
      <c r="M586" s="93"/>
      <c r="N586" s="92"/>
      <c r="O586" s="92"/>
      <c r="P586" s="94"/>
      <c r="Q586" s="94"/>
      <c r="R586" s="95"/>
      <c r="S586" s="95" t="b">
        <f t="shared" si="24"/>
        <v>0</v>
      </c>
      <c r="T586" s="95" t="b">
        <f t="shared" si="25"/>
        <v>0</v>
      </c>
      <c r="U586" t="b">
        <f t="shared" si="26"/>
        <v>0</v>
      </c>
    </row>
    <row r="587" spans="1:21" ht="12.75" customHeight="1" x14ac:dyDescent="0.2">
      <c r="A587" s="68">
        <v>577</v>
      </c>
      <c r="B587" s="90" t="s">
        <v>19</v>
      </c>
      <c r="C587" s="98" t="s">
        <v>554</v>
      </c>
      <c r="D587" s="99">
        <v>199.99950000000001</v>
      </c>
      <c r="E587" s="100">
        <v>13.26</v>
      </c>
      <c r="F587" s="72"/>
      <c r="G587" s="73">
        <v>577</v>
      </c>
      <c r="H587" s="90" t="s">
        <v>19</v>
      </c>
      <c r="I587" s="102" t="s">
        <v>554</v>
      </c>
      <c r="J587" s="103">
        <v>199.99950000000001</v>
      </c>
      <c r="K587" s="104">
        <v>33.49</v>
      </c>
      <c r="M587" s="93"/>
      <c r="N587" s="92"/>
      <c r="O587" s="92"/>
      <c r="P587" s="94"/>
      <c r="Q587" s="94"/>
      <c r="R587" s="95"/>
      <c r="S587" s="95" t="b">
        <f t="shared" si="24"/>
        <v>0</v>
      </c>
      <c r="T587" s="95" t="b">
        <f t="shared" si="25"/>
        <v>0</v>
      </c>
      <c r="U587" t="b">
        <f t="shared" si="26"/>
        <v>0</v>
      </c>
    </row>
    <row r="588" spans="1:21" ht="12.75" customHeight="1" x14ac:dyDescent="0.2">
      <c r="A588" s="68">
        <v>578</v>
      </c>
      <c r="B588" s="90" t="s">
        <v>19</v>
      </c>
      <c r="C588" s="98" t="s">
        <v>734</v>
      </c>
      <c r="D588" s="99">
        <v>11.323</v>
      </c>
      <c r="E588" s="100">
        <v>0.75</v>
      </c>
      <c r="F588" s="72"/>
      <c r="G588" s="73">
        <v>578</v>
      </c>
      <c r="H588" s="90" t="s">
        <v>19</v>
      </c>
      <c r="I588" s="102" t="s">
        <v>734</v>
      </c>
      <c r="J588" s="103">
        <v>11.323</v>
      </c>
      <c r="K588" s="104">
        <v>1.9</v>
      </c>
      <c r="M588" s="93"/>
      <c r="N588" s="92"/>
      <c r="O588" s="92"/>
      <c r="P588" s="94"/>
      <c r="Q588" s="94"/>
      <c r="R588" s="95"/>
      <c r="S588" s="95" t="b">
        <f t="shared" si="24"/>
        <v>0</v>
      </c>
      <c r="T588" s="95" t="b">
        <f t="shared" si="25"/>
        <v>0</v>
      </c>
      <c r="U588" t="b">
        <f t="shared" si="26"/>
        <v>0</v>
      </c>
    </row>
    <row r="589" spans="1:21" ht="12.75" customHeight="1" thickBot="1" x14ac:dyDescent="0.25">
      <c r="A589" s="68">
        <v>579</v>
      </c>
      <c r="B589" s="90" t="s">
        <v>19</v>
      </c>
      <c r="C589" s="98" t="s">
        <v>555</v>
      </c>
      <c r="D589" s="99">
        <v>90.597200000000001</v>
      </c>
      <c r="E589" s="100">
        <v>6.01</v>
      </c>
      <c r="F589" s="72"/>
      <c r="G589" s="73">
        <v>579</v>
      </c>
      <c r="H589" s="90" t="s">
        <v>19</v>
      </c>
      <c r="I589" s="102" t="s">
        <v>555</v>
      </c>
      <c r="J589" s="103">
        <v>90.597200000000001</v>
      </c>
      <c r="K589" s="104">
        <v>15.17</v>
      </c>
      <c r="M589" s="93"/>
      <c r="N589" s="92"/>
      <c r="O589" s="92"/>
      <c r="P589" s="94"/>
      <c r="Q589" s="94"/>
      <c r="R589" s="95"/>
      <c r="S589" s="95" t="b">
        <f t="shared" si="24"/>
        <v>0</v>
      </c>
      <c r="T589" s="95" t="b">
        <f t="shared" si="25"/>
        <v>0</v>
      </c>
      <c r="U589" t="b">
        <f t="shared" si="26"/>
        <v>0</v>
      </c>
    </row>
    <row r="590" spans="1:21" ht="12.75" customHeight="1" thickBot="1" x14ac:dyDescent="0.25">
      <c r="A590" s="68">
        <v>580</v>
      </c>
      <c r="B590" s="91" t="s">
        <v>556</v>
      </c>
      <c r="C590" s="79" t="s">
        <v>557</v>
      </c>
      <c r="D590" s="80">
        <v>734495.42669999995</v>
      </c>
      <c r="E590" s="81">
        <v>48702.05</v>
      </c>
      <c r="F590" s="72"/>
      <c r="G590" s="73">
        <v>580</v>
      </c>
      <c r="H590" s="91" t="s">
        <v>556</v>
      </c>
      <c r="I590" s="82" t="s">
        <v>557</v>
      </c>
      <c r="J590" s="83">
        <v>734495.42669999995</v>
      </c>
      <c r="K590" s="84">
        <v>122996.73</v>
      </c>
      <c r="M590" s="93"/>
      <c r="N590" s="92"/>
      <c r="O590" s="92"/>
      <c r="P590" s="94"/>
      <c r="Q590" s="94"/>
      <c r="R590" s="95"/>
      <c r="S590" s="95" t="b">
        <f>M590=J590</f>
        <v>0</v>
      </c>
      <c r="T590" s="95" t="b">
        <f>N590=K590</f>
        <v>0</v>
      </c>
      <c r="U590" t="b">
        <f t="shared" si="26"/>
        <v>0</v>
      </c>
    </row>
    <row r="591" spans="1:21" ht="12.75" customHeight="1" x14ac:dyDescent="0.2">
      <c r="A591" s="68">
        <v>581</v>
      </c>
      <c r="B591" s="91" t="s">
        <v>558</v>
      </c>
      <c r="C591" s="79" t="s">
        <v>559</v>
      </c>
      <c r="D591" s="80">
        <v>153930.07399999999</v>
      </c>
      <c r="E591" s="81">
        <v>10206.61</v>
      </c>
      <c r="F591" s="72"/>
      <c r="G591" s="73">
        <v>581</v>
      </c>
      <c r="H591" s="91" t="s">
        <v>558</v>
      </c>
      <c r="I591" s="82" t="s">
        <v>559</v>
      </c>
      <c r="J591" s="83">
        <v>153930.07399999999</v>
      </c>
      <c r="K591" s="84">
        <v>25776.74</v>
      </c>
      <c r="M591" s="93"/>
      <c r="N591" s="94"/>
      <c r="O591" s="94"/>
      <c r="P591" s="94"/>
      <c r="Q591" s="94"/>
      <c r="R591" s="95"/>
      <c r="S591" s="95" t="b">
        <f>M591=J591</f>
        <v>0</v>
      </c>
      <c r="T591" s="95" t="b">
        <f>N591=K591</f>
        <v>0</v>
      </c>
      <c r="U591" t="b">
        <f t="shared" si="26"/>
        <v>0</v>
      </c>
    </row>
    <row r="592" spans="1:21" ht="12.75" customHeight="1" x14ac:dyDescent="0.2">
      <c r="A592" s="68">
        <v>582</v>
      </c>
      <c r="B592" s="91" t="s">
        <v>558</v>
      </c>
      <c r="C592" s="69" t="s">
        <v>560</v>
      </c>
      <c r="D592" s="70">
        <v>139617.66500000001</v>
      </c>
      <c r="E592" s="71">
        <v>9257.6</v>
      </c>
      <c r="F592" s="72"/>
      <c r="G592" s="73">
        <v>582</v>
      </c>
      <c r="H592" s="91" t="s">
        <v>558</v>
      </c>
      <c r="I592" s="74" t="s">
        <v>560</v>
      </c>
      <c r="J592" s="75">
        <v>139617.66500000001</v>
      </c>
      <c r="K592" s="76">
        <v>23380.02</v>
      </c>
      <c r="M592" s="93"/>
      <c r="N592" s="94"/>
      <c r="O592" s="94"/>
      <c r="P592" s="94"/>
      <c r="Q592" s="94"/>
      <c r="R592" s="95"/>
      <c r="S592" s="95" t="b">
        <f t="shared" ref="S592:S629" si="27">M592=J592</f>
        <v>0</v>
      </c>
      <c r="T592" s="95" t="b">
        <f t="shared" ref="T592:T629" si="28">N592=K592</f>
        <v>0</v>
      </c>
      <c r="U592" t="b">
        <f t="shared" ref="U592:U655" si="29">+O592=E592</f>
        <v>0</v>
      </c>
    </row>
    <row r="593" spans="1:21" ht="12.75" customHeight="1" x14ac:dyDescent="0.2">
      <c r="A593" s="68">
        <v>583</v>
      </c>
      <c r="B593" s="91" t="s">
        <v>558</v>
      </c>
      <c r="C593" s="69" t="s">
        <v>561</v>
      </c>
      <c r="D593" s="70">
        <v>2470.431</v>
      </c>
      <c r="E593" s="71">
        <v>163.81</v>
      </c>
      <c r="F593" s="72"/>
      <c r="G593" s="73">
        <v>583</v>
      </c>
      <c r="H593" s="91" t="s">
        <v>558</v>
      </c>
      <c r="I593" s="74" t="s">
        <v>561</v>
      </c>
      <c r="J593" s="75">
        <v>2470.431</v>
      </c>
      <c r="K593" s="76">
        <v>413.69</v>
      </c>
      <c r="M593" s="93"/>
      <c r="N593" s="94"/>
      <c r="O593" s="94"/>
      <c r="P593" s="94"/>
      <c r="Q593" s="94"/>
      <c r="R593" s="95"/>
      <c r="S593" s="95" t="b">
        <f t="shared" si="27"/>
        <v>0</v>
      </c>
      <c r="T593" s="95" t="b">
        <f t="shared" si="28"/>
        <v>0</v>
      </c>
      <c r="U593" t="b">
        <f t="shared" si="29"/>
        <v>0</v>
      </c>
    </row>
    <row r="594" spans="1:21" ht="12.75" customHeight="1" x14ac:dyDescent="0.2">
      <c r="A594" s="68">
        <v>584</v>
      </c>
      <c r="B594" s="91" t="s">
        <v>558</v>
      </c>
      <c r="C594" s="69" t="s">
        <v>562</v>
      </c>
      <c r="D594" s="70">
        <v>957.03700000000003</v>
      </c>
      <c r="E594" s="71">
        <v>63.46</v>
      </c>
      <c r="F594" s="72"/>
      <c r="G594" s="73">
        <v>584</v>
      </c>
      <c r="H594" s="91" t="s">
        <v>558</v>
      </c>
      <c r="I594" s="74" t="s">
        <v>562</v>
      </c>
      <c r="J594" s="75">
        <v>957.03700000000003</v>
      </c>
      <c r="K594" s="76">
        <v>160.26</v>
      </c>
      <c r="M594" s="93"/>
      <c r="N594" s="94"/>
      <c r="O594" s="94"/>
      <c r="P594" s="94"/>
      <c r="Q594" s="94"/>
      <c r="R594" s="95"/>
      <c r="S594" s="95" t="b">
        <f t="shared" si="27"/>
        <v>0</v>
      </c>
      <c r="T594" s="95" t="b">
        <f t="shared" si="28"/>
        <v>0</v>
      </c>
      <c r="U594" t="b">
        <f t="shared" si="29"/>
        <v>0</v>
      </c>
    </row>
    <row r="595" spans="1:21" ht="12.75" customHeight="1" x14ac:dyDescent="0.2">
      <c r="A595" s="68">
        <v>585</v>
      </c>
      <c r="B595" s="91" t="s">
        <v>558</v>
      </c>
      <c r="C595" s="69" t="s">
        <v>563</v>
      </c>
      <c r="D595" s="70">
        <v>2874.0169999999998</v>
      </c>
      <c r="E595" s="71">
        <v>190.57</v>
      </c>
      <c r="F595" s="72"/>
      <c r="G595" s="73">
        <v>585</v>
      </c>
      <c r="H595" s="91" t="s">
        <v>558</v>
      </c>
      <c r="I595" s="74" t="s">
        <v>563</v>
      </c>
      <c r="J595" s="75">
        <v>2874.0169999999998</v>
      </c>
      <c r="K595" s="76">
        <v>481.28</v>
      </c>
      <c r="M595" s="93"/>
      <c r="N595" s="94"/>
      <c r="O595" s="94"/>
      <c r="P595" s="94"/>
      <c r="Q595" s="94"/>
      <c r="R595" s="95"/>
      <c r="S595" s="95" t="b">
        <f t="shared" si="27"/>
        <v>0</v>
      </c>
      <c r="T595" s="95" t="b">
        <f t="shared" si="28"/>
        <v>0</v>
      </c>
      <c r="U595" t="b">
        <f t="shared" si="29"/>
        <v>0</v>
      </c>
    </row>
    <row r="596" spans="1:21" ht="12.75" customHeight="1" x14ac:dyDescent="0.2">
      <c r="A596" s="68">
        <v>586</v>
      </c>
      <c r="B596" s="91" t="s">
        <v>558</v>
      </c>
      <c r="C596" s="69" t="s">
        <v>564</v>
      </c>
      <c r="D596" s="70">
        <v>62.540999999999997</v>
      </c>
      <c r="E596" s="71">
        <v>4.1500000000000004</v>
      </c>
      <c r="F596" s="72"/>
      <c r="G596" s="73">
        <v>586</v>
      </c>
      <c r="H596" s="91" t="s">
        <v>558</v>
      </c>
      <c r="I596" s="74" t="s">
        <v>564</v>
      </c>
      <c r="J596" s="75">
        <v>62.540999999999997</v>
      </c>
      <c r="K596" s="76">
        <v>10.47</v>
      </c>
      <c r="M596" s="93"/>
      <c r="N596" s="94"/>
      <c r="O596" s="94"/>
      <c r="P596" s="94"/>
      <c r="Q596" s="94"/>
      <c r="R596" s="95"/>
      <c r="S596" s="95" t="b">
        <f t="shared" si="27"/>
        <v>0</v>
      </c>
      <c r="T596" s="95" t="b">
        <f t="shared" si="28"/>
        <v>0</v>
      </c>
      <c r="U596" t="b">
        <f t="shared" si="29"/>
        <v>0</v>
      </c>
    </row>
    <row r="597" spans="1:21" ht="12.75" customHeight="1" x14ac:dyDescent="0.2">
      <c r="A597" s="68">
        <v>587</v>
      </c>
      <c r="B597" s="91" t="s">
        <v>558</v>
      </c>
      <c r="C597" s="69" t="s">
        <v>565</v>
      </c>
      <c r="D597" s="70">
        <v>562.57299999999998</v>
      </c>
      <c r="E597" s="71">
        <v>37.299999999999997</v>
      </c>
      <c r="F597" s="72"/>
      <c r="G597" s="73">
        <v>587</v>
      </c>
      <c r="H597" s="91" t="s">
        <v>558</v>
      </c>
      <c r="I597" s="74" t="s">
        <v>565</v>
      </c>
      <c r="J597" s="75">
        <v>562.57299999999998</v>
      </c>
      <c r="K597" s="76">
        <v>94.21</v>
      </c>
      <c r="M597" s="93"/>
      <c r="N597" s="94"/>
      <c r="O597" s="94"/>
      <c r="P597" s="94"/>
      <c r="Q597" s="94"/>
      <c r="R597" s="95"/>
      <c r="S597" s="95" t="b">
        <f t="shared" si="27"/>
        <v>0</v>
      </c>
      <c r="T597" s="95" t="b">
        <f t="shared" si="28"/>
        <v>0</v>
      </c>
      <c r="U597" t="b">
        <f t="shared" si="29"/>
        <v>0</v>
      </c>
    </row>
    <row r="598" spans="1:21" ht="12.75" customHeight="1" x14ac:dyDescent="0.2">
      <c r="A598" s="68">
        <v>588</v>
      </c>
      <c r="B598" s="91" t="s">
        <v>558</v>
      </c>
      <c r="C598" s="69" t="s">
        <v>566</v>
      </c>
      <c r="D598" s="70">
        <v>2.0659999999999998</v>
      </c>
      <c r="E598" s="71">
        <v>0.14000000000000001</v>
      </c>
      <c r="F598" s="72"/>
      <c r="G598" s="73">
        <v>588</v>
      </c>
      <c r="H598" s="91" t="s">
        <v>558</v>
      </c>
      <c r="I598" s="74" t="s">
        <v>566</v>
      </c>
      <c r="J598" s="75">
        <v>2.0659999999999998</v>
      </c>
      <c r="K598" s="76">
        <v>0.35</v>
      </c>
      <c r="M598" s="93"/>
      <c r="N598" s="94"/>
      <c r="O598" s="94"/>
      <c r="P598" s="94"/>
      <c r="Q598" s="94"/>
      <c r="R598" s="95"/>
      <c r="S598" s="95" t="b">
        <f t="shared" si="27"/>
        <v>0</v>
      </c>
      <c r="T598" s="95" t="b">
        <f t="shared" si="28"/>
        <v>0</v>
      </c>
      <c r="U598" t="b">
        <f t="shared" si="29"/>
        <v>0</v>
      </c>
    </row>
    <row r="599" spans="1:21" ht="12.75" customHeight="1" x14ac:dyDescent="0.2">
      <c r="A599" s="68">
        <v>589</v>
      </c>
      <c r="B599" s="91" t="s">
        <v>558</v>
      </c>
      <c r="C599" s="69" t="s">
        <v>567</v>
      </c>
      <c r="D599" s="70">
        <v>1.2689999999999999</v>
      </c>
      <c r="E599" s="71">
        <v>0.08</v>
      </c>
      <c r="F599" s="72"/>
      <c r="G599" s="73">
        <v>589</v>
      </c>
      <c r="H599" s="91" t="s">
        <v>558</v>
      </c>
      <c r="I599" s="74" t="s">
        <v>567</v>
      </c>
      <c r="J599" s="75">
        <v>1.2689999999999999</v>
      </c>
      <c r="K599" s="76">
        <v>0.21</v>
      </c>
      <c r="M599" s="93"/>
      <c r="N599" s="94"/>
      <c r="O599" s="94"/>
      <c r="P599" s="94"/>
      <c r="Q599" s="94"/>
      <c r="R599" s="95"/>
      <c r="S599" s="95" t="b">
        <f t="shared" si="27"/>
        <v>0</v>
      </c>
      <c r="T599" s="95" t="b">
        <f t="shared" si="28"/>
        <v>0</v>
      </c>
      <c r="U599" t="b">
        <f t="shared" si="29"/>
        <v>0</v>
      </c>
    </row>
    <row r="600" spans="1:21" ht="12.75" customHeight="1" x14ac:dyDescent="0.2">
      <c r="A600" s="68">
        <v>590</v>
      </c>
      <c r="B600" s="91" t="s">
        <v>558</v>
      </c>
      <c r="C600" s="69" t="s">
        <v>568</v>
      </c>
      <c r="D600" s="70">
        <v>0.51900000000000002</v>
      </c>
      <c r="E600" s="71">
        <v>0.03</v>
      </c>
      <c r="F600" s="72"/>
      <c r="G600" s="73">
        <v>590</v>
      </c>
      <c r="H600" s="91" t="s">
        <v>558</v>
      </c>
      <c r="I600" s="74" t="s">
        <v>568</v>
      </c>
      <c r="J600" s="75">
        <v>0.51900000000000002</v>
      </c>
      <c r="K600" s="76">
        <v>0.09</v>
      </c>
      <c r="M600" s="93"/>
      <c r="N600" s="94"/>
      <c r="O600" s="94"/>
      <c r="P600" s="94"/>
      <c r="Q600" s="94"/>
      <c r="R600" s="95"/>
      <c r="S600" s="95" t="b">
        <f t="shared" si="27"/>
        <v>0</v>
      </c>
      <c r="T600" s="95" t="b">
        <f t="shared" si="28"/>
        <v>0</v>
      </c>
      <c r="U600" t="b">
        <f t="shared" si="29"/>
        <v>0</v>
      </c>
    </row>
    <row r="601" spans="1:21" ht="12.75" customHeight="1" x14ac:dyDescent="0.2">
      <c r="A601" s="68">
        <v>591</v>
      </c>
      <c r="B601" s="91" t="s">
        <v>558</v>
      </c>
      <c r="C601" s="69" t="s">
        <v>569</v>
      </c>
      <c r="D601" s="70">
        <v>0</v>
      </c>
      <c r="E601" s="71">
        <v>0</v>
      </c>
      <c r="F601" s="72"/>
      <c r="G601" s="73">
        <v>591</v>
      </c>
      <c r="H601" s="91" t="s">
        <v>558</v>
      </c>
      <c r="I601" s="74" t="s">
        <v>569</v>
      </c>
      <c r="J601" s="75">
        <v>0</v>
      </c>
      <c r="K601" s="76">
        <v>0</v>
      </c>
      <c r="M601" s="93"/>
      <c r="N601" s="94"/>
      <c r="O601" s="94"/>
      <c r="P601" s="94"/>
      <c r="Q601" s="94"/>
      <c r="R601" s="95"/>
      <c r="S601" s="95" t="b">
        <f t="shared" si="27"/>
        <v>1</v>
      </c>
      <c r="T601" s="95" t="b">
        <f t="shared" si="28"/>
        <v>1</v>
      </c>
      <c r="U601" t="b">
        <f t="shared" si="29"/>
        <v>1</v>
      </c>
    </row>
    <row r="602" spans="1:21" ht="12.75" customHeight="1" x14ac:dyDescent="0.2">
      <c r="A602" s="68">
        <v>592</v>
      </c>
      <c r="B602" s="91" t="s">
        <v>558</v>
      </c>
      <c r="C602" s="69" t="s">
        <v>570</v>
      </c>
      <c r="D602" s="70">
        <v>31.565000000000001</v>
      </c>
      <c r="E602" s="71">
        <v>2.09</v>
      </c>
      <c r="F602" s="72"/>
      <c r="G602" s="73">
        <v>592</v>
      </c>
      <c r="H602" s="91" t="s">
        <v>558</v>
      </c>
      <c r="I602" s="74" t="s">
        <v>570</v>
      </c>
      <c r="J602" s="75">
        <v>31.565000000000001</v>
      </c>
      <c r="K602" s="76">
        <v>5.29</v>
      </c>
      <c r="M602" s="93"/>
      <c r="N602" s="94"/>
      <c r="O602" s="94"/>
      <c r="P602" s="94"/>
      <c r="Q602" s="94"/>
      <c r="R602" s="95"/>
      <c r="S602" s="95" t="b">
        <f t="shared" si="27"/>
        <v>0</v>
      </c>
      <c r="T602" s="95" t="b">
        <f t="shared" si="28"/>
        <v>0</v>
      </c>
      <c r="U602" t="b">
        <f t="shared" si="29"/>
        <v>0</v>
      </c>
    </row>
    <row r="603" spans="1:21" ht="12.75" customHeight="1" x14ac:dyDescent="0.2">
      <c r="A603" s="68">
        <v>593</v>
      </c>
      <c r="B603" s="91" t="s">
        <v>558</v>
      </c>
      <c r="C603" s="69" t="s">
        <v>571</v>
      </c>
      <c r="D603" s="70">
        <v>12.009</v>
      </c>
      <c r="E603" s="71">
        <v>0.8</v>
      </c>
      <c r="F603" s="72"/>
      <c r="G603" s="73">
        <v>593</v>
      </c>
      <c r="H603" s="91" t="s">
        <v>558</v>
      </c>
      <c r="I603" s="74" t="s">
        <v>571</v>
      </c>
      <c r="J603" s="75">
        <v>12.009</v>
      </c>
      <c r="K603" s="76">
        <v>2.0099999999999998</v>
      </c>
      <c r="M603" s="93"/>
      <c r="N603" s="94"/>
      <c r="O603" s="94"/>
      <c r="P603" s="94"/>
      <c r="Q603" s="94"/>
      <c r="R603" s="95"/>
      <c r="S603" s="95" t="b">
        <f t="shared" si="27"/>
        <v>0</v>
      </c>
      <c r="T603" s="95" t="b">
        <f t="shared" si="28"/>
        <v>0</v>
      </c>
      <c r="U603" t="b">
        <f t="shared" si="29"/>
        <v>0</v>
      </c>
    </row>
    <row r="604" spans="1:21" ht="12.75" customHeight="1" x14ac:dyDescent="0.2">
      <c r="A604" s="68">
        <v>594</v>
      </c>
      <c r="B604" s="91" t="s">
        <v>558</v>
      </c>
      <c r="C604" s="69" t="s">
        <v>572</v>
      </c>
      <c r="D604" s="70">
        <v>102.471</v>
      </c>
      <c r="E604" s="71">
        <v>6.79</v>
      </c>
      <c r="F604" s="72"/>
      <c r="G604" s="73">
        <v>594</v>
      </c>
      <c r="H604" s="91" t="s">
        <v>558</v>
      </c>
      <c r="I604" s="74" t="s">
        <v>572</v>
      </c>
      <c r="J604" s="75">
        <v>102.471</v>
      </c>
      <c r="K604" s="76">
        <v>17.16</v>
      </c>
      <c r="M604" s="93"/>
      <c r="N604" s="94"/>
      <c r="O604" s="94"/>
      <c r="P604" s="94"/>
      <c r="Q604" s="94"/>
      <c r="R604" s="95"/>
      <c r="S604" s="95" t="b">
        <f t="shared" si="27"/>
        <v>0</v>
      </c>
      <c r="T604" s="95" t="b">
        <f t="shared" si="28"/>
        <v>0</v>
      </c>
      <c r="U604" t="b">
        <f t="shared" si="29"/>
        <v>0</v>
      </c>
    </row>
    <row r="605" spans="1:21" ht="12.75" customHeight="1" x14ac:dyDescent="0.2">
      <c r="A605" s="68">
        <v>595</v>
      </c>
      <c r="B605" s="91" t="s">
        <v>558</v>
      </c>
      <c r="C605" s="69" t="s">
        <v>573</v>
      </c>
      <c r="D605" s="70">
        <v>0.495</v>
      </c>
      <c r="E605" s="71">
        <v>0.03</v>
      </c>
      <c r="F605" s="72"/>
      <c r="G605" s="73">
        <v>595</v>
      </c>
      <c r="H605" s="91" t="s">
        <v>558</v>
      </c>
      <c r="I605" s="74" t="s">
        <v>573</v>
      </c>
      <c r="J605" s="75">
        <v>0.495</v>
      </c>
      <c r="K605" s="76">
        <v>0.08</v>
      </c>
      <c r="M605" s="93"/>
      <c r="N605" s="94"/>
      <c r="O605" s="94"/>
      <c r="P605" s="94"/>
      <c r="Q605" s="94"/>
      <c r="R605" s="95"/>
      <c r="S605" s="95" t="b">
        <f t="shared" si="27"/>
        <v>0</v>
      </c>
      <c r="T605" s="95" t="b">
        <f t="shared" si="28"/>
        <v>0</v>
      </c>
      <c r="U605" t="b">
        <f t="shared" si="29"/>
        <v>0</v>
      </c>
    </row>
    <row r="606" spans="1:21" ht="12.75" customHeight="1" x14ac:dyDescent="0.2">
      <c r="A606" s="68">
        <v>596</v>
      </c>
      <c r="B606" s="91" t="s">
        <v>558</v>
      </c>
      <c r="C606" s="69" t="s">
        <v>574</v>
      </c>
      <c r="D606" s="70">
        <v>0.39800000000000002</v>
      </c>
      <c r="E606" s="71">
        <v>0.03</v>
      </c>
      <c r="F606" s="72"/>
      <c r="G606" s="73">
        <v>596</v>
      </c>
      <c r="H606" s="91" t="s">
        <v>558</v>
      </c>
      <c r="I606" s="74" t="s">
        <v>574</v>
      </c>
      <c r="J606" s="75">
        <v>0.39800000000000002</v>
      </c>
      <c r="K606" s="76">
        <v>7.0000000000000007E-2</v>
      </c>
      <c r="M606" s="93"/>
      <c r="N606" s="94"/>
      <c r="O606" s="94"/>
      <c r="P606" s="94"/>
      <c r="Q606" s="94"/>
      <c r="R606" s="95"/>
      <c r="S606" s="95" t="b">
        <f t="shared" si="27"/>
        <v>0</v>
      </c>
      <c r="T606" s="95" t="b">
        <f t="shared" si="28"/>
        <v>0</v>
      </c>
      <c r="U606" t="b">
        <f t="shared" si="29"/>
        <v>0</v>
      </c>
    </row>
    <row r="607" spans="1:21" ht="12.75" customHeight="1" x14ac:dyDescent="0.2">
      <c r="A607" s="68">
        <v>597</v>
      </c>
      <c r="B607" s="91" t="s">
        <v>558</v>
      </c>
      <c r="C607" s="69" t="s">
        <v>575</v>
      </c>
      <c r="D607" s="70">
        <v>166.32300000000001</v>
      </c>
      <c r="E607" s="71">
        <v>11.03</v>
      </c>
      <c r="F607" s="72"/>
      <c r="G607" s="73">
        <v>597</v>
      </c>
      <c r="H607" s="91" t="s">
        <v>558</v>
      </c>
      <c r="I607" s="74" t="s">
        <v>575</v>
      </c>
      <c r="J607" s="75">
        <v>166.32300000000001</v>
      </c>
      <c r="K607" s="76">
        <v>27.85</v>
      </c>
      <c r="M607" s="93"/>
      <c r="N607" s="94"/>
      <c r="O607" s="94"/>
      <c r="P607" s="94"/>
      <c r="Q607" s="94"/>
      <c r="R607" s="95"/>
      <c r="S607" s="95" t="b">
        <f t="shared" si="27"/>
        <v>0</v>
      </c>
      <c r="T607" s="95" t="b">
        <f t="shared" si="28"/>
        <v>0</v>
      </c>
      <c r="U607" t="b">
        <f t="shared" si="29"/>
        <v>0</v>
      </c>
    </row>
    <row r="608" spans="1:21" ht="12.75" customHeight="1" x14ac:dyDescent="0.2">
      <c r="A608" s="68">
        <v>598</v>
      </c>
      <c r="B608" s="91" t="s">
        <v>558</v>
      </c>
      <c r="C608" s="69" t="s">
        <v>576</v>
      </c>
      <c r="D608" s="70">
        <v>2.4550000000000001</v>
      </c>
      <c r="E608" s="71">
        <v>0.16</v>
      </c>
      <c r="F608" s="72"/>
      <c r="G608" s="73">
        <v>598</v>
      </c>
      <c r="H608" s="91" t="s">
        <v>558</v>
      </c>
      <c r="I608" s="74" t="s">
        <v>576</v>
      </c>
      <c r="J608" s="75">
        <v>2.4550000000000001</v>
      </c>
      <c r="K608" s="76">
        <v>0.41</v>
      </c>
      <c r="M608" s="93"/>
      <c r="N608" s="94"/>
      <c r="O608" s="94"/>
      <c r="P608" s="94"/>
      <c r="Q608" s="94"/>
      <c r="R608" s="95"/>
      <c r="S608" s="95" t="b">
        <f t="shared" si="27"/>
        <v>0</v>
      </c>
      <c r="T608" s="95" t="b">
        <f t="shared" si="28"/>
        <v>0</v>
      </c>
      <c r="U608" t="b">
        <f t="shared" si="29"/>
        <v>0</v>
      </c>
    </row>
    <row r="609" spans="1:21" ht="12.75" customHeight="1" x14ac:dyDescent="0.2">
      <c r="A609" s="68">
        <v>599</v>
      </c>
      <c r="B609" s="91" t="s">
        <v>558</v>
      </c>
      <c r="C609" s="69" t="s">
        <v>577</v>
      </c>
      <c r="D609" s="70">
        <v>170.923</v>
      </c>
      <c r="E609" s="71">
        <v>11.33</v>
      </c>
      <c r="F609" s="72"/>
      <c r="G609" s="73">
        <v>599</v>
      </c>
      <c r="H609" s="91" t="s">
        <v>558</v>
      </c>
      <c r="I609" s="74" t="s">
        <v>577</v>
      </c>
      <c r="J609" s="75">
        <v>170.923</v>
      </c>
      <c r="K609" s="76">
        <v>28.62</v>
      </c>
      <c r="M609" s="93"/>
      <c r="N609" s="94"/>
      <c r="O609" s="94"/>
      <c r="P609" s="94"/>
      <c r="Q609" s="94"/>
      <c r="R609" s="95"/>
      <c r="S609" s="95" t="b">
        <f t="shared" si="27"/>
        <v>0</v>
      </c>
      <c r="T609" s="95" t="b">
        <f t="shared" si="28"/>
        <v>0</v>
      </c>
      <c r="U609" t="b">
        <f t="shared" si="29"/>
        <v>0</v>
      </c>
    </row>
    <row r="610" spans="1:21" ht="12.75" customHeight="1" x14ac:dyDescent="0.2">
      <c r="A610" s="68">
        <v>600</v>
      </c>
      <c r="B610" s="91" t="s">
        <v>558</v>
      </c>
      <c r="C610" s="69" t="s">
        <v>578</v>
      </c>
      <c r="D610" s="70">
        <v>7.4379999999999997</v>
      </c>
      <c r="E610" s="71">
        <v>0.49</v>
      </c>
      <c r="F610" s="72"/>
      <c r="G610" s="73">
        <v>600</v>
      </c>
      <c r="H610" s="91" t="s">
        <v>558</v>
      </c>
      <c r="I610" s="74" t="s">
        <v>578</v>
      </c>
      <c r="J610" s="75">
        <v>7.4379999999999997</v>
      </c>
      <c r="K610" s="76">
        <v>1.25</v>
      </c>
      <c r="M610" s="93"/>
      <c r="N610" s="94"/>
      <c r="O610" s="94"/>
      <c r="P610" s="94"/>
      <c r="Q610" s="94"/>
      <c r="R610" s="95"/>
      <c r="S610" s="95" t="b">
        <f t="shared" si="27"/>
        <v>0</v>
      </c>
      <c r="T610" s="95" t="b">
        <f t="shared" si="28"/>
        <v>0</v>
      </c>
      <c r="U610" t="b">
        <f t="shared" si="29"/>
        <v>0</v>
      </c>
    </row>
    <row r="611" spans="1:21" ht="12.75" customHeight="1" x14ac:dyDescent="0.2">
      <c r="A611" s="68">
        <v>601</v>
      </c>
      <c r="B611" s="91" t="s">
        <v>558</v>
      </c>
      <c r="C611" s="69" t="s">
        <v>579</v>
      </c>
      <c r="D611" s="70">
        <v>1E-3</v>
      </c>
      <c r="E611" s="71">
        <v>0</v>
      </c>
      <c r="F611" s="72"/>
      <c r="G611" s="73">
        <v>601</v>
      </c>
      <c r="H611" s="91" t="s">
        <v>558</v>
      </c>
      <c r="I611" s="74" t="s">
        <v>579</v>
      </c>
      <c r="J611" s="75">
        <v>1E-3</v>
      </c>
      <c r="K611" s="76">
        <v>0</v>
      </c>
      <c r="M611" s="93"/>
      <c r="N611" s="94"/>
      <c r="O611" s="94"/>
      <c r="P611" s="94"/>
      <c r="Q611" s="94"/>
      <c r="R611" s="95"/>
      <c r="S611" s="95" t="b">
        <f t="shared" si="27"/>
        <v>0</v>
      </c>
      <c r="T611" s="95" t="b">
        <f t="shared" si="28"/>
        <v>1</v>
      </c>
      <c r="U611" t="b">
        <f t="shared" si="29"/>
        <v>1</v>
      </c>
    </row>
    <row r="612" spans="1:21" ht="12.75" customHeight="1" x14ac:dyDescent="0.2">
      <c r="A612" s="68">
        <v>602</v>
      </c>
      <c r="B612" s="91" t="s">
        <v>558</v>
      </c>
      <c r="C612" s="69" t="s">
        <v>580</v>
      </c>
      <c r="D612" s="70">
        <v>0</v>
      </c>
      <c r="E612" s="71">
        <v>0</v>
      </c>
      <c r="F612" s="72"/>
      <c r="G612" s="73">
        <v>602</v>
      </c>
      <c r="H612" s="91" t="s">
        <v>558</v>
      </c>
      <c r="I612" s="74" t="s">
        <v>580</v>
      </c>
      <c r="J612" s="75">
        <v>0</v>
      </c>
      <c r="K612" s="76">
        <v>0</v>
      </c>
      <c r="M612" s="93"/>
      <c r="N612" s="94"/>
      <c r="O612" s="94"/>
      <c r="P612" s="94"/>
      <c r="Q612" s="94"/>
      <c r="R612" s="95"/>
      <c r="S612" s="95" t="b">
        <f t="shared" si="27"/>
        <v>1</v>
      </c>
      <c r="T612" s="95" t="b">
        <f t="shared" si="28"/>
        <v>1</v>
      </c>
      <c r="U612" t="b">
        <f t="shared" si="29"/>
        <v>1</v>
      </c>
    </row>
    <row r="613" spans="1:21" ht="12.75" customHeight="1" x14ac:dyDescent="0.2">
      <c r="A613" s="68">
        <v>603</v>
      </c>
      <c r="B613" s="91" t="s">
        <v>558</v>
      </c>
      <c r="C613" s="69" t="s">
        <v>581</v>
      </c>
      <c r="D613" s="70">
        <v>6.4509999999999996</v>
      </c>
      <c r="E613" s="71">
        <v>0.43</v>
      </c>
      <c r="F613" s="72"/>
      <c r="G613" s="73">
        <v>603</v>
      </c>
      <c r="H613" s="91" t="s">
        <v>558</v>
      </c>
      <c r="I613" s="74" t="s">
        <v>581</v>
      </c>
      <c r="J613" s="75">
        <v>6.4509999999999996</v>
      </c>
      <c r="K613" s="76">
        <v>1.08</v>
      </c>
      <c r="M613" s="93"/>
      <c r="N613" s="94"/>
      <c r="O613" s="94"/>
      <c r="P613" s="94"/>
      <c r="Q613" s="94"/>
      <c r="R613" s="95"/>
      <c r="S613" s="95" t="b">
        <f t="shared" si="27"/>
        <v>0</v>
      </c>
      <c r="T613" s="95" t="b">
        <f t="shared" si="28"/>
        <v>0</v>
      </c>
      <c r="U613" t="b">
        <f t="shared" si="29"/>
        <v>0</v>
      </c>
    </row>
    <row r="614" spans="1:21" ht="12.75" customHeight="1" x14ac:dyDescent="0.2">
      <c r="A614" s="68">
        <v>604</v>
      </c>
      <c r="B614" s="91" t="s">
        <v>558</v>
      </c>
      <c r="C614" s="69" t="s">
        <v>582</v>
      </c>
      <c r="D614" s="70">
        <v>3.2</v>
      </c>
      <c r="E614" s="71">
        <v>0.21</v>
      </c>
      <c r="F614" s="72"/>
      <c r="G614" s="73">
        <v>604</v>
      </c>
      <c r="H614" s="91" t="s">
        <v>558</v>
      </c>
      <c r="I614" s="74" t="s">
        <v>582</v>
      </c>
      <c r="J614" s="75">
        <v>3.2</v>
      </c>
      <c r="K614" s="76">
        <v>0.54</v>
      </c>
      <c r="M614" s="93"/>
      <c r="N614" s="94"/>
      <c r="O614" s="94"/>
      <c r="P614" s="94"/>
      <c r="Q614" s="94"/>
      <c r="R614" s="95"/>
      <c r="S614" s="95" t="b">
        <f t="shared" si="27"/>
        <v>0</v>
      </c>
      <c r="T614" s="95" t="b">
        <f t="shared" si="28"/>
        <v>0</v>
      </c>
      <c r="U614" t="b">
        <f t="shared" si="29"/>
        <v>0</v>
      </c>
    </row>
    <row r="615" spans="1:21" ht="12.75" customHeight="1" x14ac:dyDescent="0.2">
      <c r="A615" s="68">
        <v>605</v>
      </c>
      <c r="B615" s="91" t="s">
        <v>558</v>
      </c>
      <c r="C615" s="69" t="s">
        <v>583</v>
      </c>
      <c r="D615" s="70">
        <v>8.3770000000000007</v>
      </c>
      <c r="E615" s="71">
        <v>0.56000000000000005</v>
      </c>
      <c r="F615" s="72"/>
      <c r="G615" s="73">
        <v>605</v>
      </c>
      <c r="H615" s="91" t="s">
        <v>558</v>
      </c>
      <c r="I615" s="74" t="s">
        <v>583</v>
      </c>
      <c r="J615" s="75">
        <v>8.3770000000000007</v>
      </c>
      <c r="K615" s="76">
        <v>1.4</v>
      </c>
      <c r="M615" s="93"/>
      <c r="N615" s="94"/>
      <c r="O615" s="94"/>
      <c r="P615" s="94"/>
      <c r="Q615" s="94"/>
      <c r="R615" s="95"/>
      <c r="S615" s="95" t="b">
        <f t="shared" si="27"/>
        <v>0</v>
      </c>
      <c r="T615" s="95" t="b">
        <f t="shared" si="28"/>
        <v>0</v>
      </c>
      <c r="U615" t="b">
        <f t="shared" si="29"/>
        <v>0</v>
      </c>
    </row>
    <row r="616" spans="1:21" ht="12.75" customHeight="1" x14ac:dyDescent="0.2">
      <c r="A616" s="68">
        <v>606</v>
      </c>
      <c r="B616" s="91" t="s">
        <v>558</v>
      </c>
      <c r="C616" s="69" t="s">
        <v>584</v>
      </c>
      <c r="D616" s="70">
        <v>0</v>
      </c>
      <c r="E616" s="71">
        <v>0</v>
      </c>
      <c r="F616" s="72"/>
      <c r="G616" s="73">
        <v>606</v>
      </c>
      <c r="H616" s="91" t="s">
        <v>558</v>
      </c>
      <c r="I616" s="74" t="s">
        <v>584</v>
      </c>
      <c r="J616" s="75">
        <v>0</v>
      </c>
      <c r="K616" s="76">
        <v>0</v>
      </c>
      <c r="M616" s="93"/>
      <c r="N616" s="94"/>
      <c r="O616" s="94"/>
      <c r="P616" s="94"/>
      <c r="Q616" s="94"/>
      <c r="R616" s="95"/>
      <c r="S616" s="95" t="b">
        <f t="shared" si="27"/>
        <v>1</v>
      </c>
      <c r="T616" s="95" t="b">
        <f t="shared" si="28"/>
        <v>1</v>
      </c>
      <c r="U616" t="b">
        <f t="shared" si="29"/>
        <v>1</v>
      </c>
    </row>
    <row r="617" spans="1:21" ht="12.75" customHeight="1" x14ac:dyDescent="0.2">
      <c r="A617" s="68">
        <v>607</v>
      </c>
      <c r="B617" s="91" t="s">
        <v>558</v>
      </c>
      <c r="C617" s="69" t="s">
        <v>585</v>
      </c>
      <c r="D617" s="70">
        <v>0</v>
      </c>
      <c r="E617" s="71">
        <v>0</v>
      </c>
      <c r="F617" s="72"/>
      <c r="G617" s="73">
        <v>607</v>
      </c>
      <c r="H617" s="91" t="s">
        <v>558</v>
      </c>
      <c r="I617" s="74" t="s">
        <v>585</v>
      </c>
      <c r="J617" s="75">
        <v>0</v>
      </c>
      <c r="K617" s="76">
        <v>0</v>
      </c>
      <c r="M617" s="93"/>
      <c r="N617" s="94"/>
      <c r="O617" s="94"/>
      <c r="P617" s="94"/>
      <c r="Q617" s="94"/>
      <c r="R617" s="95"/>
      <c r="S617" s="95" t="b">
        <f t="shared" si="27"/>
        <v>1</v>
      </c>
      <c r="T617" s="95" t="b">
        <f t="shared" si="28"/>
        <v>1</v>
      </c>
      <c r="U617" t="b">
        <f t="shared" si="29"/>
        <v>1</v>
      </c>
    </row>
    <row r="618" spans="1:21" ht="12.75" customHeight="1" x14ac:dyDescent="0.2">
      <c r="A618" s="68">
        <v>608</v>
      </c>
      <c r="B618" s="91" t="s">
        <v>558</v>
      </c>
      <c r="C618" s="69" t="s">
        <v>586</v>
      </c>
      <c r="D618" s="70">
        <v>1384.0540000000001</v>
      </c>
      <c r="E618" s="71">
        <v>91.77</v>
      </c>
      <c r="F618" s="72"/>
      <c r="G618" s="73">
        <v>608</v>
      </c>
      <c r="H618" s="91" t="s">
        <v>558</v>
      </c>
      <c r="I618" s="74" t="s">
        <v>586</v>
      </c>
      <c r="J618" s="75">
        <v>1384.0540000000001</v>
      </c>
      <c r="K618" s="76">
        <v>231.77</v>
      </c>
      <c r="M618" s="93"/>
      <c r="N618" s="94"/>
      <c r="O618" s="94"/>
      <c r="P618" s="94"/>
      <c r="Q618" s="94"/>
      <c r="R618" s="95"/>
      <c r="S618" s="95" t="b">
        <f t="shared" si="27"/>
        <v>0</v>
      </c>
      <c r="T618" s="95" t="b">
        <f t="shared" si="28"/>
        <v>0</v>
      </c>
      <c r="U618" t="b">
        <f t="shared" si="29"/>
        <v>0</v>
      </c>
    </row>
    <row r="619" spans="1:21" ht="12.75" customHeight="1" x14ac:dyDescent="0.2">
      <c r="A619" s="68">
        <v>609</v>
      </c>
      <c r="B619" s="91" t="s">
        <v>558</v>
      </c>
      <c r="C619" s="69" t="s">
        <v>587</v>
      </c>
      <c r="D619" s="70">
        <v>1977.825</v>
      </c>
      <c r="E619" s="71">
        <v>131.13999999999999</v>
      </c>
      <c r="F619" s="72"/>
      <c r="G619" s="73">
        <v>609</v>
      </c>
      <c r="H619" s="91" t="s">
        <v>558</v>
      </c>
      <c r="I619" s="74" t="s">
        <v>587</v>
      </c>
      <c r="J619" s="75">
        <v>1977.825</v>
      </c>
      <c r="K619" s="76">
        <v>331.2</v>
      </c>
      <c r="M619" s="93"/>
      <c r="N619" s="94"/>
      <c r="O619" s="94"/>
      <c r="P619" s="94"/>
      <c r="Q619" s="94"/>
      <c r="R619" s="95"/>
      <c r="S619" s="95" t="b">
        <f t="shared" si="27"/>
        <v>0</v>
      </c>
      <c r="T619" s="95" t="b">
        <f t="shared" si="28"/>
        <v>0</v>
      </c>
      <c r="U619" t="b">
        <f t="shared" si="29"/>
        <v>0</v>
      </c>
    </row>
    <row r="620" spans="1:21" ht="12.75" customHeight="1" x14ac:dyDescent="0.2">
      <c r="A620" s="68">
        <v>610</v>
      </c>
      <c r="B620" s="91" t="s">
        <v>558</v>
      </c>
      <c r="C620" s="69" t="s">
        <v>588</v>
      </c>
      <c r="D620" s="70">
        <v>269.77199999999999</v>
      </c>
      <c r="E620" s="71">
        <v>17.89</v>
      </c>
      <c r="F620" s="72"/>
      <c r="G620" s="73">
        <v>610</v>
      </c>
      <c r="H620" s="91" t="s">
        <v>558</v>
      </c>
      <c r="I620" s="74" t="s">
        <v>588</v>
      </c>
      <c r="J620" s="75">
        <v>269.77199999999999</v>
      </c>
      <c r="K620" s="76">
        <v>45.18</v>
      </c>
      <c r="M620" s="93"/>
      <c r="N620" s="94"/>
      <c r="O620" s="94"/>
      <c r="P620" s="94"/>
      <c r="Q620" s="94"/>
      <c r="R620" s="95"/>
      <c r="S620" s="95" t="b">
        <f t="shared" si="27"/>
        <v>0</v>
      </c>
      <c r="T620" s="95" t="b">
        <f t="shared" si="28"/>
        <v>0</v>
      </c>
      <c r="U620" t="b">
        <f t="shared" si="29"/>
        <v>0</v>
      </c>
    </row>
    <row r="621" spans="1:21" ht="12.75" customHeight="1" x14ac:dyDescent="0.2">
      <c r="A621" s="68">
        <v>611</v>
      </c>
      <c r="B621" s="91" t="s">
        <v>558</v>
      </c>
      <c r="C621" s="69" t="s">
        <v>589</v>
      </c>
      <c r="D621" s="70">
        <v>3063.1889999999999</v>
      </c>
      <c r="E621" s="71">
        <v>203.11</v>
      </c>
      <c r="F621" s="72"/>
      <c r="G621" s="73">
        <v>611</v>
      </c>
      <c r="H621" s="91" t="s">
        <v>558</v>
      </c>
      <c r="I621" s="74" t="s">
        <v>589</v>
      </c>
      <c r="J621" s="75">
        <v>3063.1889999999999</v>
      </c>
      <c r="K621" s="76">
        <v>512.95000000000005</v>
      </c>
      <c r="M621" s="93"/>
      <c r="N621" s="94"/>
      <c r="O621" s="94"/>
      <c r="P621" s="94"/>
      <c r="Q621" s="94"/>
      <c r="R621" s="95"/>
      <c r="S621" s="95" t="b">
        <f t="shared" si="27"/>
        <v>0</v>
      </c>
      <c r="T621" s="95" t="b">
        <f t="shared" si="28"/>
        <v>0</v>
      </c>
      <c r="U621" t="b">
        <f t="shared" si="29"/>
        <v>0</v>
      </c>
    </row>
    <row r="622" spans="1:21" ht="12.75" customHeight="1" x14ac:dyDescent="0.2">
      <c r="A622" s="68">
        <v>612</v>
      </c>
      <c r="B622" s="91" t="s">
        <v>558</v>
      </c>
      <c r="C622" s="69" t="s">
        <v>590</v>
      </c>
      <c r="D622" s="70">
        <v>23770.442999999999</v>
      </c>
      <c r="E622" s="71">
        <v>1576.14</v>
      </c>
      <c r="F622" s="72"/>
      <c r="G622" s="73">
        <v>612</v>
      </c>
      <c r="H622" s="91" t="s">
        <v>558</v>
      </c>
      <c r="I622" s="74" t="s">
        <v>590</v>
      </c>
      <c r="J622" s="75">
        <v>23770.442999999999</v>
      </c>
      <c r="K622" s="76">
        <v>3980.54</v>
      </c>
      <c r="M622" s="93"/>
      <c r="N622" s="94"/>
      <c r="O622" s="94"/>
      <c r="P622" s="94"/>
      <c r="Q622" s="94"/>
      <c r="R622" s="95"/>
      <c r="S622" s="95" t="b">
        <f t="shared" si="27"/>
        <v>0</v>
      </c>
      <c r="T622" s="95" t="b">
        <f t="shared" si="28"/>
        <v>0</v>
      </c>
      <c r="U622" t="b">
        <f t="shared" si="29"/>
        <v>0</v>
      </c>
    </row>
    <row r="623" spans="1:21" ht="12.75" customHeight="1" x14ac:dyDescent="0.2">
      <c r="A623" s="68">
        <v>613</v>
      </c>
      <c r="B623" s="91" t="s">
        <v>558</v>
      </c>
      <c r="C623" s="69" t="s">
        <v>591</v>
      </c>
      <c r="D623" s="70">
        <v>644.26800000000003</v>
      </c>
      <c r="E623" s="71">
        <v>42.72</v>
      </c>
      <c r="F623" s="72"/>
      <c r="G623" s="73">
        <v>613</v>
      </c>
      <c r="H623" s="91" t="s">
        <v>558</v>
      </c>
      <c r="I623" s="74" t="s">
        <v>591</v>
      </c>
      <c r="J623" s="75">
        <v>644.26800000000003</v>
      </c>
      <c r="K623" s="76">
        <v>107.89</v>
      </c>
      <c r="M623" s="93"/>
      <c r="N623" s="94"/>
      <c r="O623" s="94"/>
      <c r="P623" s="94"/>
      <c r="Q623" s="94"/>
      <c r="R623" s="95"/>
      <c r="S623" s="95" t="b">
        <f t="shared" si="27"/>
        <v>0</v>
      </c>
      <c r="T623" s="95" t="b">
        <f t="shared" si="28"/>
        <v>0</v>
      </c>
      <c r="U623" t="b">
        <f t="shared" si="29"/>
        <v>0</v>
      </c>
    </row>
    <row r="624" spans="1:21" ht="12.75" customHeight="1" x14ac:dyDescent="0.2">
      <c r="A624" s="68">
        <v>614</v>
      </c>
      <c r="B624" s="91" t="s">
        <v>558</v>
      </c>
      <c r="C624" s="69" t="s">
        <v>592</v>
      </c>
      <c r="D624" s="70">
        <v>890.322</v>
      </c>
      <c r="E624" s="71">
        <v>59.03</v>
      </c>
      <c r="F624" s="72"/>
      <c r="G624" s="73">
        <v>614</v>
      </c>
      <c r="H624" s="91" t="s">
        <v>558</v>
      </c>
      <c r="I624" s="74" t="s">
        <v>592</v>
      </c>
      <c r="J624" s="75">
        <v>890.322</v>
      </c>
      <c r="K624" s="76">
        <v>149.09</v>
      </c>
      <c r="M624" s="93"/>
      <c r="N624" s="94"/>
      <c r="O624" s="94"/>
      <c r="P624" s="94"/>
      <c r="Q624" s="94"/>
      <c r="R624" s="95"/>
      <c r="S624" s="95" t="b">
        <f t="shared" si="27"/>
        <v>0</v>
      </c>
      <c r="T624" s="95" t="b">
        <f t="shared" si="28"/>
        <v>0</v>
      </c>
      <c r="U624" t="b">
        <f t="shared" si="29"/>
        <v>0</v>
      </c>
    </row>
    <row r="625" spans="1:21" ht="12.75" customHeight="1" x14ac:dyDescent="0.2">
      <c r="A625" s="68">
        <v>615</v>
      </c>
      <c r="B625" s="91" t="s">
        <v>558</v>
      </c>
      <c r="C625" s="69" t="s">
        <v>593</v>
      </c>
      <c r="D625" s="70">
        <v>1083.896</v>
      </c>
      <c r="E625" s="71">
        <v>71.87</v>
      </c>
      <c r="F625" s="72"/>
      <c r="G625" s="73">
        <v>615</v>
      </c>
      <c r="H625" s="91" t="s">
        <v>558</v>
      </c>
      <c r="I625" s="74" t="s">
        <v>593</v>
      </c>
      <c r="J625" s="75">
        <v>1083.896</v>
      </c>
      <c r="K625" s="76">
        <v>181.51</v>
      </c>
      <c r="M625" s="93"/>
      <c r="N625" s="94"/>
      <c r="O625" s="94"/>
      <c r="P625" s="94"/>
      <c r="Q625" s="94"/>
      <c r="R625" s="95"/>
      <c r="S625" s="95" t="b">
        <f t="shared" si="27"/>
        <v>0</v>
      </c>
      <c r="T625" s="95" t="b">
        <f t="shared" si="28"/>
        <v>0</v>
      </c>
      <c r="U625" t="b">
        <f t="shared" si="29"/>
        <v>0</v>
      </c>
    </row>
    <row r="626" spans="1:21" ht="12.75" customHeight="1" x14ac:dyDescent="0.2">
      <c r="A626" s="68">
        <v>616</v>
      </c>
      <c r="B626" s="91" t="s">
        <v>558</v>
      </c>
      <c r="C626" s="69" t="s">
        <v>594</v>
      </c>
      <c r="D626" s="70">
        <v>335.58600000000001</v>
      </c>
      <c r="E626" s="71">
        <v>22.25</v>
      </c>
      <c r="F626" s="72"/>
      <c r="G626" s="73">
        <v>616</v>
      </c>
      <c r="H626" s="91" t="s">
        <v>558</v>
      </c>
      <c r="I626" s="74" t="s">
        <v>594</v>
      </c>
      <c r="J626" s="75">
        <v>335.58600000000001</v>
      </c>
      <c r="K626" s="76">
        <v>56.2</v>
      </c>
      <c r="M626" s="93"/>
      <c r="N626" s="94"/>
      <c r="O626" s="94"/>
      <c r="P626" s="94"/>
      <c r="Q626" s="94"/>
      <c r="R626" s="95"/>
      <c r="S626" s="95" t="b">
        <f t="shared" si="27"/>
        <v>0</v>
      </c>
      <c r="T626" s="95" t="b">
        <f t="shared" si="28"/>
        <v>0</v>
      </c>
      <c r="U626" t="b">
        <f t="shared" si="29"/>
        <v>0</v>
      </c>
    </row>
    <row r="627" spans="1:21" ht="12.75" customHeight="1" x14ac:dyDescent="0.2">
      <c r="A627" s="68">
        <v>617</v>
      </c>
      <c r="B627" s="91" t="s">
        <v>558</v>
      </c>
      <c r="C627" s="69" t="s">
        <v>595</v>
      </c>
      <c r="D627" s="70">
        <v>4034.7359999999999</v>
      </c>
      <c r="E627" s="71">
        <v>267.52999999999997</v>
      </c>
      <c r="F627" s="72"/>
      <c r="G627" s="73">
        <v>617</v>
      </c>
      <c r="H627" s="91" t="s">
        <v>558</v>
      </c>
      <c r="I627" s="74" t="s">
        <v>595</v>
      </c>
      <c r="J627" s="75">
        <v>4034.7359999999999</v>
      </c>
      <c r="K627" s="76">
        <v>675.65</v>
      </c>
      <c r="M627" s="93"/>
      <c r="N627" s="94"/>
      <c r="O627" s="94"/>
      <c r="P627" s="94"/>
      <c r="Q627" s="94"/>
      <c r="R627" s="95"/>
      <c r="S627" s="95" t="b">
        <f t="shared" si="27"/>
        <v>0</v>
      </c>
      <c r="T627" s="95" t="b">
        <f t="shared" si="28"/>
        <v>0</v>
      </c>
      <c r="U627" t="b">
        <f t="shared" si="29"/>
        <v>0</v>
      </c>
    </row>
    <row r="628" spans="1:21" ht="12.75" customHeight="1" x14ac:dyDescent="0.2">
      <c r="A628" s="68">
        <v>618</v>
      </c>
      <c r="B628" s="91" t="s">
        <v>558</v>
      </c>
      <c r="C628" s="69" t="s">
        <v>702</v>
      </c>
      <c r="D628" s="70">
        <v>4100.4309999999996</v>
      </c>
      <c r="E628" s="71">
        <v>271.89</v>
      </c>
      <c r="F628" s="72"/>
      <c r="G628" s="73">
        <v>618</v>
      </c>
      <c r="H628" s="91" t="s">
        <v>558</v>
      </c>
      <c r="I628" s="74" t="s">
        <v>702</v>
      </c>
      <c r="J628" s="75">
        <v>4100.4309999999996</v>
      </c>
      <c r="K628" s="76">
        <v>686.65</v>
      </c>
      <c r="M628" s="93"/>
      <c r="N628" s="94"/>
      <c r="O628" s="94"/>
      <c r="P628" s="94"/>
      <c r="Q628" s="94"/>
      <c r="R628" s="95"/>
      <c r="S628" s="95" t="b">
        <f t="shared" si="27"/>
        <v>0</v>
      </c>
      <c r="T628" s="95" t="b">
        <f t="shared" si="28"/>
        <v>0</v>
      </c>
      <c r="U628" t="b">
        <f t="shared" si="29"/>
        <v>0</v>
      </c>
    </row>
    <row r="629" spans="1:21" ht="12.75" customHeight="1" thickBot="1" x14ac:dyDescent="0.25">
      <c r="A629" s="115">
        <v>619</v>
      </c>
      <c r="B629" s="110" t="s">
        <v>558</v>
      </c>
      <c r="C629" s="69" t="s">
        <v>596</v>
      </c>
      <c r="D629" s="70">
        <v>744.38900000000001</v>
      </c>
      <c r="E629" s="71">
        <v>49.36</v>
      </c>
      <c r="F629" s="72"/>
      <c r="G629" s="73">
        <v>619</v>
      </c>
      <c r="H629" s="91" t="s">
        <v>558</v>
      </c>
      <c r="I629" s="74" t="s">
        <v>596</v>
      </c>
      <c r="J629" s="75">
        <v>744.38900000000001</v>
      </c>
      <c r="K629" s="76">
        <v>124.65</v>
      </c>
      <c r="M629" s="93"/>
      <c r="N629" s="94"/>
      <c r="O629" s="94"/>
      <c r="P629" s="94"/>
      <c r="Q629" s="94"/>
      <c r="R629" s="95"/>
      <c r="S629" s="95" t="b">
        <f t="shared" si="27"/>
        <v>0</v>
      </c>
      <c r="T629" s="95" t="b">
        <f t="shared" si="28"/>
        <v>0</v>
      </c>
      <c r="U629" t="b">
        <f t="shared" si="29"/>
        <v>0</v>
      </c>
    </row>
    <row r="630" spans="1:21" ht="12.75" customHeight="1" thickBot="1" x14ac:dyDescent="0.25">
      <c r="A630" s="116">
        <v>620</v>
      </c>
      <c r="B630" s="117" t="s">
        <v>597</v>
      </c>
      <c r="C630" s="79" t="s">
        <v>598</v>
      </c>
      <c r="D630" s="80">
        <v>679570.28579999995</v>
      </c>
      <c r="E630" s="81">
        <v>45060.14</v>
      </c>
      <c r="F630" s="72"/>
      <c r="G630" s="73">
        <v>620</v>
      </c>
      <c r="H630" s="91" t="s">
        <v>597</v>
      </c>
      <c r="I630" s="82" t="s">
        <v>598</v>
      </c>
      <c r="J630" s="83">
        <v>679570.28579999995</v>
      </c>
      <c r="K630" s="84">
        <v>113799.11</v>
      </c>
      <c r="M630" s="93"/>
      <c r="N630" s="94"/>
      <c r="O630" s="94"/>
      <c r="P630" s="94"/>
      <c r="Q630" s="94"/>
      <c r="R630" s="95"/>
      <c r="S630" s="95" t="b">
        <f>M630=J630</f>
        <v>0</v>
      </c>
      <c r="T630" s="95" t="b">
        <f>N630=K630</f>
        <v>0</v>
      </c>
      <c r="U630" t="b">
        <f t="shared" si="29"/>
        <v>0</v>
      </c>
    </row>
    <row r="631" spans="1:21" ht="12.75" customHeight="1" x14ac:dyDescent="0.2">
      <c r="A631" s="114">
        <v>621</v>
      </c>
      <c r="B631" s="108" t="s">
        <v>599</v>
      </c>
      <c r="C631" s="79" t="s">
        <v>600</v>
      </c>
      <c r="D631" s="80">
        <v>2496.1676000000002</v>
      </c>
      <c r="E631" s="81">
        <v>165.51</v>
      </c>
      <c r="F631" s="72"/>
      <c r="G631" s="73">
        <v>621</v>
      </c>
      <c r="H631" s="91" t="s">
        <v>599</v>
      </c>
      <c r="I631" s="82" t="s">
        <v>600</v>
      </c>
      <c r="J631" s="83">
        <v>2496.1676000000002</v>
      </c>
      <c r="K631" s="84">
        <v>418</v>
      </c>
      <c r="M631" s="93"/>
      <c r="N631" s="94"/>
      <c r="O631" s="94"/>
      <c r="P631" s="94"/>
      <c r="Q631" s="94"/>
      <c r="R631" s="95"/>
      <c r="S631" s="95" t="b">
        <f>M631=J631</f>
        <v>0</v>
      </c>
      <c r="T631" s="95" t="b">
        <f>N631=K631</f>
        <v>0</v>
      </c>
      <c r="U631" t="b">
        <f t="shared" si="29"/>
        <v>0</v>
      </c>
    </row>
    <row r="632" spans="1:21" ht="12.75" customHeight="1" x14ac:dyDescent="0.2">
      <c r="A632" s="68">
        <v>622</v>
      </c>
      <c r="B632" s="91" t="s">
        <v>599</v>
      </c>
      <c r="C632" s="69" t="s">
        <v>601</v>
      </c>
      <c r="D632" s="70">
        <v>671.42259999999999</v>
      </c>
      <c r="E632" s="71">
        <v>44.52</v>
      </c>
      <c r="F632" s="72"/>
      <c r="G632" s="73">
        <v>622</v>
      </c>
      <c r="H632" s="91" t="s">
        <v>599</v>
      </c>
      <c r="I632" s="74" t="s">
        <v>601</v>
      </c>
      <c r="J632" s="75">
        <v>671.42259999999999</v>
      </c>
      <c r="K632" s="76">
        <v>112.43</v>
      </c>
      <c r="M632" s="93"/>
      <c r="N632" s="94"/>
      <c r="O632" s="94"/>
      <c r="P632" s="94"/>
      <c r="Q632" s="94"/>
      <c r="R632" s="95"/>
      <c r="S632" s="95" t="b">
        <f t="shared" ref="S632:S675" si="30">M632=J632</f>
        <v>0</v>
      </c>
      <c r="T632" s="95" t="b">
        <f t="shared" ref="T632:T675" si="31">N632=K632</f>
        <v>0</v>
      </c>
      <c r="U632" t="b">
        <f t="shared" si="29"/>
        <v>0</v>
      </c>
    </row>
    <row r="633" spans="1:21" ht="12.75" customHeight="1" x14ac:dyDescent="0.2">
      <c r="A633" s="68">
        <v>623</v>
      </c>
      <c r="B633" s="91" t="s">
        <v>599</v>
      </c>
      <c r="C633" s="69" t="s">
        <v>602</v>
      </c>
      <c r="D633" s="70">
        <v>2.8</v>
      </c>
      <c r="E633" s="71">
        <v>0.19</v>
      </c>
      <c r="F633" s="72"/>
      <c r="G633" s="73">
        <v>623</v>
      </c>
      <c r="H633" s="91" t="s">
        <v>599</v>
      </c>
      <c r="I633" s="74" t="s">
        <v>602</v>
      </c>
      <c r="J633" s="75">
        <v>2.8</v>
      </c>
      <c r="K633" s="76">
        <v>0.47</v>
      </c>
      <c r="M633" s="93"/>
      <c r="N633" s="94"/>
      <c r="O633" s="94"/>
      <c r="P633" s="94"/>
      <c r="Q633" s="94"/>
      <c r="R633" s="95"/>
      <c r="S633" s="95" t="b">
        <f t="shared" si="30"/>
        <v>0</v>
      </c>
      <c r="T633" s="95" t="b">
        <f t="shared" si="31"/>
        <v>0</v>
      </c>
      <c r="U633" t="b">
        <f t="shared" si="29"/>
        <v>0</v>
      </c>
    </row>
    <row r="634" spans="1:21" ht="12.75" customHeight="1" x14ac:dyDescent="0.2">
      <c r="A634" s="68">
        <v>624</v>
      </c>
      <c r="B634" s="91" t="s">
        <v>599</v>
      </c>
      <c r="C634" s="69" t="s">
        <v>603</v>
      </c>
      <c r="D634" s="70">
        <v>0</v>
      </c>
      <c r="E634" s="71">
        <v>0</v>
      </c>
      <c r="F634" s="72"/>
      <c r="G634" s="73">
        <v>624</v>
      </c>
      <c r="H634" s="91" t="s">
        <v>599</v>
      </c>
      <c r="I634" s="74" t="s">
        <v>603</v>
      </c>
      <c r="J634" s="75">
        <v>0</v>
      </c>
      <c r="K634" s="76">
        <v>0</v>
      </c>
      <c r="M634" s="93"/>
      <c r="N634" s="94"/>
      <c r="O634" s="94"/>
      <c r="P634" s="94"/>
      <c r="Q634" s="94"/>
      <c r="R634" s="95"/>
      <c r="S634" s="95" t="b">
        <f t="shared" si="30"/>
        <v>1</v>
      </c>
      <c r="T634" s="95" t="b">
        <f t="shared" si="31"/>
        <v>1</v>
      </c>
      <c r="U634" t="b">
        <f t="shared" si="29"/>
        <v>1</v>
      </c>
    </row>
    <row r="635" spans="1:21" ht="12.75" customHeight="1" x14ac:dyDescent="0.2">
      <c r="A635" s="68">
        <v>625</v>
      </c>
      <c r="B635" s="91" t="s">
        <v>599</v>
      </c>
      <c r="C635" s="69" t="s">
        <v>604</v>
      </c>
      <c r="D635" s="70">
        <v>0</v>
      </c>
      <c r="E635" s="71">
        <v>0</v>
      </c>
      <c r="F635" s="72"/>
      <c r="G635" s="73">
        <v>625</v>
      </c>
      <c r="H635" s="91" t="s">
        <v>599</v>
      </c>
      <c r="I635" s="74" t="s">
        <v>604</v>
      </c>
      <c r="J635" s="75">
        <v>0</v>
      </c>
      <c r="K635" s="76">
        <v>0</v>
      </c>
      <c r="M635" s="93"/>
      <c r="N635" s="94"/>
      <c r="O635" s="94"/>
      <c r="P635" s="94"/>
      <c r="Q635" s="94"/>
      <c r="R635" s="95"/>
      <c r="S635" s="95" t="b">
        <f t="shared" si="30"/>
        <v>1</v>
      </c>
      <c r="T635" s="95" t="b">
        <f t="shared" si="31"/>
        <v>1</v>
      </c>
      <c r="U635" t="b">
        <f t="shared" si="29"/>
        <v>1</v>
      </c>
    </row>
    <row r="636" spans="1:21" ht="12.75" customHeight="1" x14ac:dyDescent="0.2">
      <c r="A636" s="68">
        <v>626</v>
      </c>
      <c r="B636" s="91" t="s">
        <v>599</v>
      </c>
      <c r="C636" s="69" t="s">
        <v>605</v>
      </c>
      <c r="D636" s="70">
        <v>437.01710000000003</v>
      </c>
      <c r="E636" s="71">
        <v>28.98</v>
      </c>
      <c r="F636" s="72"/>
      <c r="G636" s="73">
        <v>626</v>
      </c>
      <c r="H636" s="91" t="s">
        <v>599</v>
      </c>
      <c r="I636" s="74" t="s">
        <v>605</v>
      </c>
      <c r="J636" s="75">
        <v>437.01710000000003</v>
      </c>
      <c r="K636" s="76">
        <v>73.180000000000007</v>
      </c>
      <c r="M636" s="93"/>
      <c r="N636" s="94"/>
      <c r="O636" s="94"/>
      <c r="P636" s="94"/>
      <c r="Q636" s="94"/>
      <c r="R636" s="95"/>
      <c r="S636" s="95" t="b">
        <f t="shared" si="30"/>
        <v>0</v>
      </c>
      <c r="T636" s="95" t="b">
        <f t="shared" si="31"/>
        <v>0</v>
      </c>
      <c r="U636" t="b">
        <f t="shared" si="29"/>
        <v>0</v>
      </c>
    </row>
    <row r="637" spans="1:21" ht="12.75" customHeight="1" x14ac:dyDescent="0.2">
      <c r="A637" s="68">
        <v>627</v>
      </c>
      <c r="B637" s="91" t="s">
        <v>599</v>
      </c>
      <c r="C637" s="69" t="s">
        <v>606</v>
      </c>
      <c r="D637" s="70">
        <v>3973.4164000000001</v>
      </c>
      <c r="E637" s="71">
        <v>263.45999999999998</v>
      </c>
      <c r="F637" s="72"/>
      <c r="G637" s="73">
        <v>627</v>
      </c>
      <c r="H637" s="91" t="s">
        <v>599</v>
      </c>
      <c r="I637" s="74" t="s">
        <v>606</v>
      </c>
      <c r="J637" s="75">
        <v>3973.4164000000001</v>
      </c>
      <c r="K637" s="76">
        <v>665.38</v>
      </c>
      <c r="M637" s="93"/>
      <c r="N637" s="94"/>
      <c r="O637" s="94"/>
      <c r="P637" s="94"/>
      <c r="Q637" s="94"/>
      <c r="R637" s="95"/>
      <c r="S637" s="95" t="b">
        <f t="shared" si="30"/>
        <v>0</v>
      </c>
      <c r="T637" s="95" t="b">
        <f t="shared" si="31"/>
        <v>0</v>
      </c>
      <c r="U637" t="b">
        <f t="shared" si="29"/>
        <v>0</v>
      </c>
    </row>
    <row r="638" spans="1:21" ht="12.75" customHeight="1" x14ac:dyDescent="0.2">
      <c r="A638" s="68">
        <v>628</v>
      </c>
      <c r="B638" s="91" t="s">
        <v>599</v>
      </c>
      <c r="C638" s="69" t="s">
        <v>607</v>
      </c>
      <c r="D638" s="70">
        <v>394.6155</v>
      </c>
      <c r="E638" s="71">
        <v>26.17</v>
      </c>
      <c r="F638" s="72"/>
      <c r="G638" s="73">
        <v>628</v>
      </c>
      <c r="H638" s="91" t="s">
        <v>599</v>
      </c>
      <c r="I638" s="74" t="s">
        <v>607</v>
      </c>
      <c r="J638" s="75">
        <v>394.6155</v>
      </c>
      <c r="K638" s="76">
        <v>66.08</v>
      </c>
      <c r="M638" s="93"/>
      <c r="N638" s="94"/>
      <c r="O638" s="94"/>
      <c r="P638" s="94"/>
      <c r="Q638" s="94"/>
      <c r="R638" s="95"/>
      <c r="S638" s="95" t="b">
        <f t="shared" si="30"/>
        <v>0</v>
      </c>
      <c r="T638" s="95" t="b">
        <f t="shared" si="31"/>
        <v>0</v>
      </c>
      <c r="U638" t="b">
        <f t="shared" si="29"/>
        <v>0</v>
      </c>
    </row>
    <row r="639" spans="1:21" ht="12.75" customHeight="1" x14ac:dyDescent="0.2">
      <c r="A639" s="68">
        <v>629</v>
      </c>
      <c r="B639" s="91" t="s">
        <v>599</v>
      </c>
      <c r="C639" s="69" t="s">
        <v>608</v>
      </c>
      <c r="D639" s="70">
        <v>795.65800000000002</v>
      </c>
      <c r="E639" s="71">
        <v>52.76</v>
      </c>
      <c r="F639" s="72"/>
      <c r="G639" s="73">
        <v>629</v>
      </c>
      <c r="H639" s="91" t="s">
        <v>599</v>
      </c>
      <c r="I639" s="74" t="s">
        <v>608</v>
      </c>
      <c r="J639" s="75">
        <v>795.65800000000002</v>
      </c>
      <c r="K639" s="76">
        <v>133.24</v>
      </c>
      <c r="M639" s="93"/>
      <c r="N639" s="94"/>
      <c r="O639" s="94"/>
      <c r="P639" s="94"/>
      <c r="Q639" s="94"/>
      <c r="R639" s="95"/>
      <c r="S639" s="95" t="b">
        <f t="shared" si="30"/>
        <v>0</v>
      </c>
      <c r="T639" s="95" t="b">
        <f t="shared" si="31"/>
        <v>0</v>
      </c>
      <c r="U639" t="b">
        <f t="shared" si="29"/>
        <v>0</v>
      </c>
    </row>
    <row r="640" spans="1:21" ht="12.75" customHeight="1" x14ac:dyDescent="0.2">
      <c r="A640" s="68">
        <v>630</v>
      </c>
      <c r="B640" s="91" t="s">
        <v>599</v>
      </c>
      <c r="C640" s="69" t="s">
        <v>609</v>
      </c>
      <c r="D640" s="70">
        <v>5241.2795999999998</v>
      </c>
      <c r="E640" s="71">
        <v>347.53</v>
      </c>
      <c r="F640" s="72"/>
      <c r="G640" s="73">
        <v>630</v>
      </c>
      <c r="H640" s="91" t="s">
        <v>599</v>
      </c>
      <c r="I640" s="74" t="s">
        <v>609</v>
      </c>
      <c r="J640" s="75">
        <v>5241.2795999999998</v>
      </c>
      <c r="K640" s="76">
        <v>877.69</v>
      </c>
      <c r="M640" s="93"/>
      <c r="N640" s="94"/>
      <c r="O640" s="94"/>
      <c r="P640" s="94"/>
      <c r="Q640" s="94"/>
      <c r="R640" s="95"/>
      <c r="S640" s="95" t="b">
        <f t="shared" si="30"/>
        <v>0</v>
      </c>
      <c r="T640" s="95" t="b">
        <f t="shared" si="31"/>
        <v>0</v>
      </c>
      <c r="U640" t="b">
        <f t="shared" si="29"/>
        <v>0</v>
      </c>
    </row>
    <row r="641" spans="1:21" ht="12.75" customHeight="1" x14ac:dyDescent="0.2">
      <c r="A641" s="68">
        <v>631</v>
      </c>
      <c r="B641" s="91" t="s">
        <v>599</v>
      </c>
      <c r="C641" s="69" t="s">
        <v>610</v>
      </c>
      <c r="D641" s="70">
        <v>6224.7623000000003</v>
      </c>
      <c r="E641" s="71">
        <v>412.74</v>
      </c>
      <c r="F641" s="72"/>
      <c r="G641" s="73">
        <v>631</v>
      </c>
      <c r="H641" s="91" t="s">
        <v>599</v>
      </c>
      <c r="I641" s="74" t="s">
        <v>610</v>
      </c>
      <c r="J641" s="75">
        <v>6224.7623000000003</v>
      </c>
      <c r="K641" s="76">
        <v>1042.3800000000001</v>
      </c>
      <c r="M641" s="93"/>
      <c r="N641" s="94"/>
      <c r="O641" s="94"/>
      <c r="P641" s="94"/>
      <c r="Q641" s="94"/>
      <c r="R641" s="95"/>
      <c r="S641" s="95" t="b">
        <f t="shared" si="30"/>
        <v>0</v>
      </c>
      <c r="T641" s="95" t="b">
        <f t="shared" si="31"/>
        <v>0</v>
      </c>
      <c r="U641" t="b">
        <f t="shared" si="29"/>
        <v>0</v>
      </c>
    </row>
    <row r="642" spans="1:21" ht="12.75" customHeight="1" x14ac:dyDescent="0.2">
      <c r="A642" s="68">
        <v>632</v>
      </c>
      <c r="B642" s="91" t="s">
        <v>599</v>
      </c>
      <c r="C642" s="69" t="s">
        <v>611</v>
      </c>
      <c r="D642" s="70">
        <v>0</v>
      </c>
      <c r="E642" s="71">
        <v>0</v>
      </c>
      <c r="F642" s="72"/>
      <c r="G642" s="73">
        <v>632</v>
      </c>
      <c r="H642" s="91" t="s">
        <v>599</v>
      </c>
      <c r="I642" s="74" t="s">
        <v>611</v>
      </c>
      <c r="J642" s="75">
        <v>0</v>
      </c>
      <c r="K642" s="76">
        <v>0</v>
      </c>
      <c r="M642" s="93"/>
      <c r="N642" s="94"/>
      <c r="O642" s="94"/>
      <c r="P642" s="94"/>
      <c r="Q642" s="94"/>
      <c r="R642" s="95"/>
      <c r="S642" s="95" t="b">
        <f t="shared" si="30"/>
        <v>1</v>
      </c>
      <c r="T642" s="95" t="b">
        <f t="shared" si="31"/>
        <v>1</v>
      </c>
      <c r="U642" t="b">
        <f t="shared" si="29"/>
        <v>1</v>
      </c>
    </row>
    <row r="643" spans="1:21" ht="12.75" customHeight="1" x14ac:dyDescent="0.2">
      <c r="A643" s="68">
        <v>633</v>
      </c>
      <c r="B643" s="91" t="s">
        <v>599</v>
      </c>
      <c r="C643" s="69" t="s">
        <v>612</v>
      </c>
      <c r="D643" s="70">
        <v>1255.7719999999999</v>
      </c>
      <c r="E643" s="71">
        <v>83.27</v>
      </c>
      <c r="F643" s="72"/>
      <c r="G643" s="73">
        <v>633</v>
      </c>
      <c r="H643" s="91" t="s">
        <v>599</v>
      </c>
      <c r="I643" s="74" t="s">
        <v>612</v>
      </c>
      <c r="J643" s="75">
        <v>1255.7719999999999</v>
      </c>
      <c r="K643" s="76">
        <v>210.29</v>
      </c>
      <c r="M643" s="93"/>
      <c r="N643" s="94"/>
      <c r="O643" s="94"/>
      <c r="P643" s="94"/>
      <c r="Q643" s="94"/>
      <c r="R643" s="95"/>
      <c r="S643" s="95" t="b">
        <f t="shared" si="30"/>
        <v>0</v>
      </c>
      <c r="T643" s="95" t="b">
        <f t="shared" si="31"/>
        <v>0</v>
      </c>
      <c r="U643" t="b">
        <f t="shared" si="29"/>
        <v>0</v>
      </c>
    </row>
    <row r="644" spans="1:21" ht="12.75" customHeight="1" x14ac:dyDescent="0.2">
      <c r="A644" s="68">
        <v>634</v>
      </c>
      <c r="B644" s="91" t="s">
        <v>599</v>
      </c>
      <c r="C644" s="69" t="s">
        <v>613</v>
      </c>
      <c r="D644" s="70">
        <v>84.44</v>
      </c>
      <c r="E644" s="71">
        <v>5.6</v>
      </c>
      <c r="F644" s="72"/>
      <c r="G644" s="73">
        <v>634</v>
      </c>
      <c r="H644" s="91" t="s">
        <v>599</v>
      </c>
      <c r="I644" s="74" t="s">
        <v>613</v>
      </c>
      <c r="J644" s="75">
        <v>84.44</v>
      </c>
      <c r="K644" s="76">
        <v>14.14</v>
      </c>
      <c r="M644" s="93"/>
      <c r="N644" s="94"/>
      <c r="O644" s="94"/>
      <c r="P644" s="94"/>
      <c r="Q644" s="94"/>
      <c r="R644" s="95"/>
      <c r="S644" s="95" t="b">
        <f t="shared" si="30"/>
        <v>0</v>
      </c>
      <c r="T644" s="95" t="b">
        <f t="shared" si="31"/>
        <v>0</v>
      </c>
      <c r="U644" t="b">
        <f t="shared" si="29"/>
        <v>0</v>
      </c>
    </row>
    <row r="645" spans="1:21" ht="12.75" customHeight="1" x14ac:dyDescent="0.2">
      <c r="A645" s="68">
        <v>635</v>
      </c>
      <c r="B645" s="91" t="s">
        <v>599</v>
      </c>
      <c r="C645" s="69" t="s">
        <v>614</v>
      </c>
      <c r="D645" s="70">
        <v>1.4</v>
      </c>
      <c r="E645" s="71">
        <v>0.09</v>
      </c>
      <c r="F645" s="72"/>
      <c r="G645" s="73">
        <v>635</v>
      </c>
      <c r="H645" s="91" t="s">
        <v>599</v>
      </c>
      <c r="I645" s="74" t="s">
        <v>614</v>
      </c>
      <c r="J645" s="75">
        <v>1.4</v>
      </c>
      <c r="K645" s="76">
        <v>0.23</v>
      </c>
      <c r="M645" s="93"/>
      <c r="N645" s="94"/>
      <c r="O645" s="94"/>
      <c r="P645" s="94"/>
      <c r="Q645" s="94"/>
      <c r="R645" s="95"/>
      <c r="S645" s="95" t="b">
        <f t="shared" si="30"/>
        <v>0</v>
      </c>
      <c r="T645" s="95" t="b">
        <f t="shared" si="31"/>
        <v>0</v>
      </c>
      <c r="U645" t="b">
        <f t="shared" si="29"/>
        <v>0</v>
      </c>
    </row>
    <row r="646" spans="1:21" ht="12.75" customHeight="1" x14ac:dyDescent="0.2">
      <c r="A646" s="68">
        <v>636</v>
      </c>
      <c r="B646" s="91" t="s">
        <v>599</v>
      </c>
      <c r="C646" s="69" t="s">
        <v>615</v>
      </c>
      <c r="D646" s="70">
        <v>164778.1415</v>
      </c>
      <c r="E646" s="71">
        <v>10925.91</v>
      </c>
      <c r="F646" s="72"/>
      <c r="G646" s="73">
        <v>636</v>
      </c>
      <c r="H646" s="91" t="s">
        <v>599</v>
      </c>
      <c r="I646" s="74" t="s">
        <v>615</v>
      </c>
      <c r="J646" s="75">
        <v>164778.1415</v>
      </c>
      <c r="K646" s="76">
        <v>27593.33</v>
      </c>
      <c r="M646" s="93"/>
      <c r="N646" s="94"/>
      <c r="O646" s="94"/>
      <c r="P646" s="94"/>
      <c r="Q646" s="94"/>
      <c r="R646" s="95"/>
      <c r="S646" s="95" t="b">
        <f t="shared" si="30"/>
        <v>0</v>
      </c>
      <c r="T646" s="95" t="b">
        <f t="shared" si="31"/>
        <v>0</v>
      </c>
      <c r="U646" t="b">
        <f t="shared" si="29"/>
        <v>0</v>
      </c>
    </row>
    <row r="647" spans="1:21" ht="12.75" customHeight="1" x14ac:dyDescent="0.2">
      <c r="A647" s="68">
        <v>637</v>
      </c>
      <c r="B647" s="91" t="s">
        <v>599</v>
      </c>
      <c r="C647" s="69" t="s">
        <v>616</v>
      </c>
      <c r="D647" s="70">
        <v>127591.93640000001</v>
      </c>
      <c r="E647" s="71">
        <v>8460.2099999999991</v>
      </c>
      <c r="F647" s="72"/>
      <c r="G647" s="73">
        <v>637</v>
      </c>
      <c r="H647" s="91" t="s">
        <v>599</v>
      </c>
      <c r="I647" s="74" t="s">
        <v>616</v>
      </c>
      <c r="J647" s="75">
        <v>127591.93640000001</v>
      </c>
      <c r="K647" s="76">
        <v>21366.22</v>
      </c>
      <c r="M647" s="93"/>
      <c r="N647" s="94"/>
      <c r="O647" s="94"/>
      <c r="P647" s="94"/>
      <c r="Q647" s="94"/>
      <c r="R647" s="95"/>
      <c r="S647" s="95" t="b">
        <f t="shared" si="30"/>
        <v>0</v>
      </c>
      <c r="T647" s="95" t="b">
        <f t="shared" si="31"/>
        <v>0</v>
      </c>
      <c r="U647" t="b">
        <f t="shared" si="29"/>
        <v>0</v>
      </c>
    </row>
    <row r="648" spans="1:21" ht="12.75" customHeight="1" x14ac:dyDescent="0.2">
      <c r="A648" s="68">
        <v>638</v>
      </c>
      <c r="B648" s="91" t="s">
        <v>599</v>
      </c>
      <c r="C648" s="69" t="s">
        <v>617</v>
      </c>
      <c r="D648" s="70">
        <v>69393.325700000001</v>
      </c>
      <c r="E648" s="71">
        <v>4601.25</v>
      </c>
      <c r="F648" s="72"/>
      <c r="G648" s="73">
        <v>638</v>
      </c>
      <c r="H648" s="91" t="s">
        <v>599</v>
      </c>
      <c r="I648" s="74" t="s">
        <v>617</v>
      </c>
      <c r="J648" s="75">
        <v>69393.325700000001</v>
      </c>
      <c r="K648" s="76">
        <v>11620.43</v>
      </c>
      <c r="M648" s="93"/>
      <c r="N648" s="94"/>
      <c r="O648" s="94"/>
      <c r="P648" s="94"/>
      <c r="Q648" s="94"/>
      <c r="R648" s="95"/>
      <c r="S648" s="95" t="b">
        <f t="shared" si="30"/>
        <v>0</v>
      </c>
      <c r="T648" s="95" t="b">
        <f t="shared" si="31"/>
        <v>0</v>
      </c>
      <c r="U648" t="b">
        <f t="shared" si="29"/>
        <v>0</v>
      </c>
    </row>
    <row r="649" spans="1:21" ht="12.75" customHeight="1" x14ac:dyDescent="0.2">
      <c r="A649" s="68">
        <v>639</v>
      </c>
      <c r="B649" s="91" t="s">
        <v>599</v>
      </c>
      <c r="C649" s="69" t="s">
        <v>618</v>
      </c>
      <c r="D649" s="70">
        <v>48133.062599999997</v>
      </c>
      <c r="E649" s="71">
        <v>3191.55</v>
      </c>
      <c r="F649" s="72"/>
      <c r="G649" s="73">
        <v>639</v>
      </c>
      <c r="H649" s="91" t="s">
        <v>599</v>
      </c>
      <c r="I649" s="74" t="s">
        <v>618</v>
      </c>
      <c r="J649" s="75">
        <v>48133.062599999997</v>
      </c>
      <c r="K649" s="76">
        <v>8060.24</v>
      </c>
      <c r="M649" s="93"/>
      <c r="N649" s="94"/>
      <c r="O649" s="94"/>
      <c r="P649" s="94"/>
      <c r="Q649" s="94"/>
      <c r="R649" s="95"/>
      <c r="S649" s="95" t="b">
        <f t="shared" si="30"/>
        <v>0</v>
      </c>
      <c r="T649" s="95" t="b">
        <f t="shared" si="31"/>
        <v>0</v>
      </c>
      <c r="U649" t="b">
        <f t="shared" si="29"/>
        <v>0</v>
      </c>
    </row>
    <row r="650" spans="1:21" ht="12.75" customHeight="1" x14ac:dyDescent="0.2">
      <c r="A650" s="68">
        <v>640</v>
      </c>
      <c r="B650" s="91" t="s">
        <v>599</v>
      </c>
      <c r="C650" s="69" t="s">
        <v>619</v>
      </c>
      <c r="D650" s="70">
        <v>10265.7917</v>
      </c>
      <c r="E650" s="71">
        <v>680.69</v>
      </c>
      <c r="F650" s="72"/>
      <c r="G650" s="73">
        <v>640</v>
      </c>
      <c r="H650" s="91" t="s">
        <v>599</v>
      </c>
      <c r="I650" s="74" t="s">
        <v>619</v>
      </c>
      <c r="J650" s="75">
        <v>10265.7917</v>
      </c>
      <c r="K650" s="76">
        <v>1719.08</v>
      </c>
      <c r="M650" s="93"/>
      <c r="N650" s="94"/>
      <c r="O650" s="94"/>
      <c r="P650" s="94"/>
      <c r="Q650" s="94"/>
      <c r="R650" s="95"/>
      <c r="S650" s="95" t="b">
        <f t="shared" si="30"/>
        <v>0</v>
      </c>
      <c r="T650" s="95" t="b">
        <f t="shared" si="31"/>
        <v>0</v>
      </c>
      <c r="U650" t="b">
        <f t="shared" si="29"/>
        <v>0</v>
      </c>
    </row>
    <row r="651" spans="1:21" ht="12.75" customHeight="1" x14ac:dyDescent="0.2">
      <c r="A651" s="68">
        <v>641</v>
      </c>
      <c r="B651" s="91" t="s">
        <v>599</v>
      </c>
      <c r="C651" s="69" t="s">
        <v>620</v>
      </c>
      <c r="D651" s="70">
        <v>2753.1412</v>
      </c>
      <c r="E651" s="71">
        <v>182.55</v>
      </c>
      <c r="F651" s="72"/>
      <c r="G651" s="73">
        <v>641</v>
      </c>
      <c r="H651" s="91" t="s">
        <v>599</v>
      </c>
      <c r="I651" s="74" t="s">
        <v>620</v>
      </c>
      <c r="J651" s="75">
        <v>2753.1412</v>
      </c>
      <c r="K651" s="76">
        <v>461.03</v>
      </c>
      <c r="M651" s="93"/>
      <c r="N651" s="94"/>
      <c r="O651" s="94"/>
      <c r="P651" s="94"/>
      <c r="Q651" s="94"/>
      <c r="R651" s="95"/>
      <c r="S651" s="95" t="b">
        <f t="shared" si="30"/>
        <v>0</v>
      </c>
      <c r="T651" s="95" t="b">
        <f t="shared" si="31"/>
        <v>0</v>
      </c>
      <c r="U651" t="b">
        <f t="shared" si="29"/>
        <v>0</v>
      </c>
    </row>
    <row r="652" spans="1:21" ht="12.75" customHeight="1" x14ac:dyDescent="0.2">
      <c r="A652" s="68">
        <v>642</v>
      </c>
      <c r="B652" s="91" t="s">
        <v>599</v>
      </c>
      <c r="C652" s="69" t="s">
        <v>621</v>
      </c>
      <c r="D652" s="70">
        <v>10300.4071</v>
      </c>
      <c r="E652" s="71">
        <v>682.99</v>
      </c>
      <c r="F652" s="72"/>
      <c r="G652" s="73">
        <v>642</v>
      </c>
      <c r="H652" s="91" t="s">
        <v>599</v>
      </c>
      <c r="I652" s="74" t="s">
        <v>621</v>
      </c>
      <c r="J652" s="75">
        <v>10300.4071</v>
      </c>
      <c r="K652" s="76">
        <v>1724.88</v>
      </c>
      <c r="M652" s="93"/>
      <c r="N652" s="94"/>
      <c r="O652" s="94"/>
      <c r="P652" s="94"/>
      <c r="Q652" s="94"/>
      <c r="R652" s="95"/>
      <c r="S652" s="95" t="b">
        <f t="shared" si="30"/>
        <v>0</v>
      </c>
      <c r="T652" s="95" t="b">
        <f t="shared" si="31"/>
        <v>0</v>
      </c>
      <c r="U652" t="b">
        <f t="shared" si="29"/>
        <v>0</v>
      </c>
    </row>
    <row r="653" spans="1:21" ht="12.75" customHeight="1" x14ac:dyDescent="0.2">
      <c r="A653" s="68">
        <v>643</v>
      </c>
      <c r="B653" s="91" t="s">
        <v>599</v>
      </c>
      <c r="C653" s="69" t="s">
        <v>622</v>
      </c>
      <c r="D653" s="70">
        <v>1910.2038</v>
      </c>
      <c r="E653" s="71">
        <v>126.66</v>
      </c>
      <c r="F653" s="72"/>
      <c r="G653" s="73">
        <v>643</v>
      </c>
      <c r="H653" s="91" t="s">
        <v>599</v>
      </c>
      <c r="I653" s="74" t="s">
        <v>622</v>
      </c>
      <c r="J653" s="75">
        <v>1910.2038</v>
      </c>
      <c r="K653" s="76">
        <v>319.88</v>
      </c>
      <c r="M653" s="93"/>
      <c r="N653" s="94"/>
      <c r="O653" s="94"/>
      <c r="P653" s="94"/>
      <c r="Q653" s="94"/>
      <c r="R653" s="95"/>
      <c r="S653" s="95" t="b">
        <f t="shared" si="30"/>
        <v>0</v>
      </c>
      <c r="T653" s="95" t="b">
        <f t="shared" si="31"/>
        <v>0</v>
      </c>
      <c r="U653" t="b">
        <f t="shared" si="29"/>
        <v>0</v>
      </c>
    </row>
    <row r="654" spans="1:21" ht="12.75" customHeight="1" x14ac:dyDescent="0.2">
      <c r="A654" s="68">
        <v>644</v>
      </c>
      <c r="B654" s="91" t="s">
        <v>599</v>
      </c>
      <c r="C654" s="69" t="s">
        <v>623</v>
      </c>
      <c r="D654" s="70">
        <v>77.450699999999998</v>
      </c>
      <c r="E654" s="71">
        <v>5.14</v>
      </c>
      <c r="F654" s="72"/>
      <c r="G654" s="73">
        <v>644</v>
      </c>
      <c r="H654" s="91" t="s">
        <v>599</v>
      </c>
      <c r="I654" s="74" t="s">
        <v>623</v>
      </c>
      <c r="J654" s="75">
        <v>77.450699999999998</v>
      </c>
      <c r="K654" s="76">
        <v>12.97</v>
      </c>
      <c r="M654" s="93"/>
      <c r="N654" s="94"/>
      <c r="O654" s="94"/>
      <c r="P654" s="94"/>
      <c r="Q654" s="94"/>
      <c r="R654" s="95"/>
      <c r="S654" s="95" t="b">
        <f t="shared" si="30"/>
        <v>0</v>
      </c>
      <c r="T654" s="95" t="b">
        <f t="shared" si="31"/>
        <v>0</v>
      </c>
      <c r="U654" t="b">
        <f t="shared" si="29"/>
        <v>0</v>
      </c>
    </row>
    <row r="655" spans="1:21" ht="12.75" customHeight="1" x14ac:dyDescent="0.2">
      <c r="A655" s="68">
        <v>645</v>
      </c>
      <c r="B655" s="91" t="s">
        <v>599</v>
      </c>
      <c r="C655" s="69" t="s">
        <v>624</v>
      </c>
      <c r="D655" s="70">
        <v>22.433800000000002</v>
      </c>
      <c r="E655" s="71">
        <v>1.49</v>
      </c>
      <c r="F655" s="72"/>
      <c r="G655" s="73">
        <v>645</v>
      </c>
      <c r="H655" s="91" t="s">
        <v>599</v>
      </c>
      <c r="I655" s="74" t="s">
        <v>624</v>
      </c>
      <c r="J655" s="75">
        <v>22.433800000000002</v>
      </c>
      <c r="K655" s="76">
        <v>3.76</v>
      </c>
      <c r="M655" s="93"/>
      <c r="N655" s="94"/>
      <c r="O655" s="94"/>
      <c r="P655" s="94"/>
      <c r="Q655" s="94"/>
      <c r="R655" s="95"/>
      <c r="S655" s="95" t="b">
        <f t="shared" si="30"/>
        <v>0</v>
      </c>
      <c r="T655" s="95" t="b">
        <f t="shared" si="31"/>
        <v>0</v>
      </c>
      <c r="U655" t="b">
        <f t="shared" si="29"/>
        <v>0</v>
      </c>
    </row>
    <row r="656" spans="1:21" ht="12.75" customHeight="1" x14ac:dyDescent="0.2">
      <c r="A656" s="68">
        <v>646</v>
      </c>
      <c r="B656" s="91" t="s">
        <v>599</v>
      </c>
      <c r="C656" s="69" t="s">
        <v>625</v>
      </c>
      <c r="D656" s="70">
        <v>24.9648</v>
      </c>
      <c r="E656" s="71">
        <v>1.66</v>
      </c>
      <c r="F656" s="72"/>
      <c r="G656" s="73">
        <v>646</v>
      </c>
      <c r="H656" s="91" t="s">
        <v>599</v>
      </c>
      <c r="I656" s="74" t="s">
        <v>625</v>
      </c>
      <c r="J656" s="75">
        <v>24.9648</v>
      </c>
      <c r="K656" s="76">
        <v>4.18</v>
      </c>
      <c r="M656" s="93"/>
      <c r="N656" s="94"/>
      <c r="O656" s="94"/>
      <c r="P656" s="94"/>
      <c r="Q656" s="94"/>
      <c r="R656" s="95"/>
      <c r="S656" s="95" t="b">
        <f t="shared" si="30"/>
        <v>0</v>
      </c>
      <c r="T656" s="95" t="b">
        <f t="shared" si="31"/>
        <v>0</v>
      </c>
      <c r="U656" t="b">
        <f t="shared" ref="U656:U708" si="32">+O656=E656</f>
        <v>0</v>
      </c>
    </row>
    <row r="657" spans="1:21" ht="12.75" customHeight="1" x14ac:dyDescent="0.2">
      <c r="A657" s="68">
        <v>647</v>
      </c>
      <c r="B657" s="91" t="s">
        <v>599</v>
      </c>
      <c r="C657" s="69" t="s">
        <v>626</v>
      </c>
      <c r="D657" s="70">
        <v>0.23089999999999999</v>
      </c>
      <c r="E657" s="71">
        <v>0.02</v>
      </c>
      <c r="F657" s="72"/>
      <c r="G657" s="73">
        <v>647</v>
      </c>
      <c r="H657" s="91" t="s">
        <v>599</v>
      </c>
      <c r="I657" s="74" t="s">
        <v>626</v>
      </c>
      <c r="J657" s="75">
        <v>0.23089999999999999</v>
      </c>
      <c r="K657" s="76">
        <v>0.04</v>
      </c>
      <c r="M657" s="93"/>
      <c r="N657" s="94"/>
      <c r="O657" s="94"/>
      <c r="P657" s="94"/>
      <c r="Q657" s="94"/>
      <c r="R657" s="95"/>
      <c r="S657" s="95" t="b">
        <f t="shared" si="30"/>
        <v>0</v>
      </c>
      <c r="T657" s="95" t="b">
        <f t="shared" si="31"/>
        <v>0</v>
      </c>
      <c r="U657" t="b">
        <f t="shared" si="32"/>
        <v>0</v>
      </c>
    </row>
    <row r="658" spans="1:21" ht="12.75" customHeight="1" x14ac:dyDescent="0.2">
      <c r="A658" s="68">
        <v>648</v>
      </c>
      <c r="B658" s="91" t="s">
        <v>599</v>
      </c>
      <c r="C658" s="69" t="s">
        <v>627</v>
      </c>
      <c r="D658" s="70">
        <v>0</v>
      </c>
      <c r="E658" s="71">
        <v>0</v>
      </c>
      <c r="F658" s="72"/>
      <c r="G658" s="73">
        <v>648</v>
      </c>
      <c r="H658" s="91" t="s">
        <v>599</v>
      </c>
      <c r="I658" s="74" t="s">
        <v>627</v>
      </c>
      <c r="J658" s="75">
        <v>0</v>
      </c>
      <c r="K658" s="76">
        <v>0</v>
      </c>
      <c r="M658" s="93"/>
      <c r="N658" s="94"/>
      <c r="O658" s="94"/>
      <c r="P658" s="94"/>
      <c r="Q658" s="94"/>
      <c r="R658" s="95"/>
      <c r="S658" s="95" t="b">
        <f t="shared" si="30"/>
        <v>1</v>
      </c>
      <c r="T658" s="95" t="b">
        <f t="shared" si="31"/>
        <v>1</v>
      </c>
      <c r="U658" t="b">
        <f t="shared" si="32"/>
        <v>1</v>
      </c>
    </row>
    <row r="659" spans="1:21" ht="12.75" customHeight="1" x14ac:dyDescent="0.2">
      <c r="A659" s="68">
        <v>649</v>
      </c>
      <c r="B659" s="91" t="s">
        <v>599</v>
      </c>
      <c r="C659" s="69" t="s">
        <v>628</v>
      </c>
      <c r="D659" s="70">
        <v>308.78309999999999</v>
      </c>
      <c r="E659" s="71">
        <v>20.47</v>
      </c>
      <c r="F659" s="72"/>
      <c r="G659" s="73">
        <v>649</v>
      </c>
      <c r="H659" s="91" t="s">
        <v>599</v>
      </c>
      <c r="I659" s="74" t="s">
        <v>628</v>
      </c>
      <c r="J659" s="75">
        <v>308.78309999999999</v>
      </c>
      <c r="K659" s="76">
        <v>51.71</v>
      </c>
      <c r="M659" s="93"/>
      <c r="N659" s="94"/>
      <c r="O659" s="94"/>
      <c r="P659" s="94"/>
      <c r="Q659" s="94"/>
      <c r="R659" s="95"/>
      <c r="S659" s="95" t="b">
        <f t="shared" si="30"/>
        <v>0</v>
      </c>
      <c r="T659" s="95" t="b">
        <f t="shared" si="31"/>
        <v>0</v>
      </c>
      <c r="U659" t="b">
        <f t="shared" si="32"/>
        <v>0</v>
      </c>
    </row>
    <row r="660" spans="1:21" ht="12.75" customHeight="1" x14ac:dyDescent="0.2">
      <c r="A660" s="68">
        <v>650</v>
      </c>
      <c r="B660" s="91" t="s">
        <v>599</v>
      </c>
      <c r="C660" s="69" t="s">
        <v>629</v>
      </c>
      <c r="D660" s="70">
        <v>453.71100000000001</v>
      </c>
      <c r="E660" s="71">
        <v>30.08</v>
      </c>
      <c r="F660" s="72"/>
      <c r="G660" s="73">
        <v>650</v>
      </c>
      <c r="H660" s="91" t="s">
        <v>599</v>
      </c>
      <c r="I660" s="74" t="s">
        <v>629</v>
      </c>
      <c r="J660" s="75">
        <v>453.71100000000001</v>
      </c>
      <c r="K660" s="76">
        <v>75.98</v>
      </c>
      <c r="M660" s="93"/>
      <c r="N660" s="94"/>
      <c r="O660" s="94"/>
      <c r="P660" s="94"/>
      <c r="Q660" s="94"/>
      <c r="R660" s="95"/>
      <c r="S660" s="95" t="b">
        <f t="shared" si="30"/>
        <v>0</v>
      </c>
      <c r="T660" s="95" t="b">
        <f t="shared" si="31"/>
        <v>0</v>
      </c>
      <c r="U660" t="b">
        <f t="shared" si="32"/>
        <v>0</v>
      </c>
    </row>
    <row r="661" spans="1:21" ht="12.75" customHeight="1" x14ac:dyDescent="0.2">
      <c r="A661" s="68">
        <v>651</v>
      </c>
      <c r="B661" s="91" t="s">
        <v>599</v>
      </c>
      <c r="C661" s="69" t="s">
        <v>630</v>
      </c>
      <c r="D661" s="70">
        <v>336.2097</v>
      </c>
      <c r="E661" s="71">
        <v>22.29</v>
      </c>
      <c r="F661" s="72"/>
      <c r="G661" s="73">
        <v>651</v>
      </c>
      <c r="H661" s="91" t="s">
        <v>599</v>
      </c>
      <c r="I661" s="74" t="s">
        <v>630</v>
      </c>
      <c r="J661" s="75">
        <v>336.2097</v>
      </c>
      <c r="K661" s="76">
        <v>56.3</v>
      </c>
      <c r="M661" s="93"/>
      <c r="N661" s="94"/>
      <c r="O661" s="94"/>
      <c r="P661" s="94"/>
      <c r="Q661" s="94"/>
      <c r="R661" s="95"/>
      <c r="S661" s="95" t="b">
        <f t="shared" si="30"/>
        <v>0</v>
      </c>
      <c r="T661" s="95" t="b">
        <f t="shared" si="31"/>
        <v>0</v>
      </c>
      <c r="U661" t="b">
        <f t="shared" si="32"/>
        <v>0</v>
      </c>
    </row>
    <row r="662" spans="1:21" ht="12.75" customHeight="1" x14ac:dyDescent="0.2">
      <c r="A662" s="68">
        <v>652</v>
      </c>
      <c r="B662" s="91" t="s">
        <v>599</v>
      </c>
      <c r="C662" s="69" t="s">
        <v>631</v>
      </c>
      <c r="D662" s="70">
        <v>887.28610000000003</v>
      </c>
      <c r="E662" s="71">
        <v>58.83</v>
      </c>
      <c r="F662" s="72"/>
      <c r="G662" s="73">
        <v>652</v>
      </c>
      <c r="H662" s="91" t="s">
        <v>599</v>
      </c>
      <c r="I662" s="74" t="s">
        <v>631</v>
      </c>
      <c r="J662" s="75">
        <v>887.28610000000003</v>
      </c>
      <c r="K662" s="76">
        <v>148.58000000000001</v>
      </c>
      <c r="M662" s="93"/>
      <c r="N662" s="94"/>
      <c r="O662" s="94"/>
      <c r="P662" s="94"/>
      <c r="Q662" s="94"/>
      <c r="R662" s="95"/>
      <c r="S662" s="95" t="b">
        <f t="shared" si="30"/>
        <v>0</v>
      </c>
      <c r="T662" s="95" t="b">
        <f t="shared" si="31"/>
        <v>0</v>
      </c>
      <c r="U662" t="b">
        <f t="shared" si="32"/>
        <v>0</v>
      </c>
    </row>
    <row r="663" spans="1:21" ht="12.75" customHeight="1" x14ac:dyDescent="0.2">
      <c r="A663" s="68">
        <v>653</v>
      </c>
      <c r="B663" s="91" t="s">
        <v>599</v>
      </c>
      <c r="C663" s="69" t="s">
        <v>632</v>
      </c>
      <c r="D663" s="70">
        <v>0</v>
      </c>
      <c r="E663" s="71">
        <v>0</v>
      </c>
      <c r="F663" s="72"/>
      <c r="G663" s="73">
        <v>653</v>
      </c>
      <c r="H663" s="91" t="s">
        <v>599</v>
      </c>
      <c r="I663" s="74" t="s">
        <v>632</v>
      </c>
      <c r="J663" s="75">
        <v>0</v>
      </c>
      <c r="K663" s="76">
        <v>0</v>
      </c>
      <c r="M663" s="93"/>
      <c r="N663" s="94"/>
      <c r="O663" s="94"/>
      <c r="P663" s="94"/>
      <c r="Q663" s="94"/>
      <c r="R663" s="95"/>
      <c r="S663" s="95" t="b">
        <f t="shared" si="30"/>
        <v>1</v>
      </c>
      <c r="T663" s="95" t="b">
        <f t="shared" si="31"/>
        <v>1</v>
      </c>
      <c r="U663" t="b">
        <f t="shared" si="32"/>
        <v>1</v>
      </c>
    </row>
    <row r="664" spans="1:21" ht="12.75" customHeight="1" x14ac:dyDescent="0.2">
      <c r="A664" s="68">
        <v>654</v>
      </c>
      <c r="B664" s="91" t="s">
        <v>599</v>
      </c>
      <c r="C664" s="69" t="s">
        <v>633</v>
      </c>
      <c r="D664" s="70">
        <v>5.9584000000000001</v>
      </c>
      <c r="E664" s="71">
        <v>0.4</v>
      </c>
      <c r="F664" s="72"/>
      <c r="G664" s="73">
        <v>654</v>
      </c>
      <c r="H664" s="91" t="s">
        <v>599</v>
      </c>
      <c r="I664" s="74" t="s">
        <v>633</v>
      </c>
      <c r="J664" s="75">
        <v>5.9584000000000001</v>
      </c>
      <c r="K664" s="76">
        <v>1</v>
      </c>
      <c r="M664" s="93"/>
      <c r="N664" s="94"/>
      <c r="O664" s="94"/>
      <c r="P664" s="94"/>
      <c r="Q664" s="94"/>
      <c r="R664" s="95"/>
      <c r="S664" s="95" t="b">
        <f t="shared" si="30"/>
        <v>0</v>
      </c>
      <c r="T664" s="95" t="b">
        <f t="shared" si="31"/>
        <v>0</v>
      </c>
      <c r="U664" t="b">
        <f t="shared" si="32"/>
        <v>0</v>
      </c>
    </row>
    <row r="665" spans="1:21" ht="12.75" customHeight="1" x14ac:dyDescent="0.2">
      <c r="A665" s="68">
        <v>655</v>
      </c>
      <c r="B665" s="91" t="s">
        <v>599</v>
      </c>
      <c r="C665" s="69" t="s">
        <v>634</v>
      </c>
      <c r="D665" s="70">
        <v>216.78299999999999</v>
      </c>
      <c r="E665" s="71">
        <v>14.37</v>
      </c>
      <c r="F665" s="72"/>
      <c r="G665" s="73">
        <v>655</v>
      </c>
      <c r="H665" s="91" t="s">
        <v>599</v>
      </c>
      <c r="I665" s="74" t="s">
        <v>634</v>
      </c>
      <c r="J665" s="75">
        <v>216.78299999999999</v>
      </c>
      <c r="K665" s="76">
        <v>36.299999999999997</v>
      </c>
      <c r="M665" s="93"/>
      <c r="N665" s="94"/>
      <c r="O665" s="94"/>
      <c r="P665" s="94"/>
      <c r="Q665" s="94"/>
      <c r="R665" s="95"/>
      <c r="S665" s="95" t="b">
        <f t="shared" si="30"/>
        <v>0</v>
      </c>
      <c r="T665" s="95" t="b">
        <f t="shared" si="31"/>
        <v>0</v>
      </c>
      <c r="U665" t="b">
        <f t="shared" si="32"/>
        <v>0</v>
      </c>
    </row>
    <row r="666" spans="1:21" ht="12.75" customHeight="1" x14ac:dyDescent="0.2">
      <c r="A666" s="68">
        <v>656</v>
      </c>
      <c r="B666" s="91" t="s">
        <v>599</v>
      </c>
      <c r="C666" s="69" t="s">
        <v>635</v>
      </c>
      <c r="D666" s="70">
        <v>0.68759999999999999</v>
      </c>
      <c r="E666" s="71">
        <v>0.05</v>
      </c>
      <c r="F666" s="72"/>
      <c r="G666" s="73">
        <v>656</v>
      </c>
      <c r="H666" s="91" t="s">
        <v>599</v>
      </c>
      <c r="I666" s="74" t="s">
        <v>635</v>
      </c>
      <c r="J666" s="75">
        <v>0.68759999999999999</v>
      </c>
      <c r="K666" s="76">
        <v>0.12</v>
      </c>
      <c r="M666" s="93"/>
      <c r="N666" s="94"/>
      <c r="O666" s="94"/>
      <c r="P666" s="94"/>
      <c r="Q666" s="94"/>
      <c r="R666" s="95"/>
      <c r="S666" s="95" t="b">
        <f t="shared" si="30"/>
        <v>0</v>
      </c>
      <c r="T666" s="95" t="b">
        <f t="shared" si="31"/>
        <v>0</v>
      </c>
      <c r="U666" t="b">
        <f t="shared" si="32"/>
        <v>0</v>
      </c>
    </row>
    <row r="667" spans="1:21" ht="12.75" customHeight="1" x14ac:dyDescent="0.2">
      <c r="A667" s="68">
        <v>657</v>
      </c>
      <c r="B667" s="91" t="s">
        <v>599</v>
      </c>
      <c r="C667" s="69" t="s">
        <v>636</v>
      </c>
      <c r="D667" s="70">
        <v>70.579899999999995</v>
      </c>
      <c r="E667" s="71">
        <v>4.68</v>
      </c>
      <c r="F667" s="72"/>
      <c r="G667" s="73">
        <v>657</v>
      </c>
      <c r="H667" s="91" t="s">
        <v>599</v>
      </c>
      <c r="I667" s="74" t="s">
        <v>636</v>
      </c>
      <c r="J667" s="75">
        <v>70.579899999999995</v>
      </c>
      <c r="K667" s="76">
        <v>11.82</v>
      </c>
      <c r="M667" s="93"/>
      <c r="N667" s="94"/>
      <c r="O667" s="94"/>
      <c r="P667" s="94"/>
      <c r="Q667" s="94"/>
      <c r="R667" s="95"/>
      <c r="S667" s="95" t="b">
        <f t="shared" si="30"/>
        <v>0</v>
      </c>
      <c r="T667" s="95" t="b">
        <f t="shared" si="31"/>
        <v>0</v>
      </c>
      <c r="U667" t="b">
        <f t="shared" si="32"/>
        <v>0</v>
      </c>
    </row>
    <row r="668" spans="1:21" ht="12.75" customHeight="1" x14ac:dyDescent="0.2">
      <c r="A668" s="68">
        <v>658</v>
      </c>
      <c r="B668" s="91" t="s">
        <v>599</v>
      </c>
      <c r="C668" s="69" t="s">
        <v>637</v>
      </c>
      <c r="D668" s="70">
        <v>32.7027</v>
      </c>
      <c r="E668" s="71">
        <v>2.17</v>
      </c>
      <c r="F668" s="72"/>
      <c r="G668" s="73">
        <v>658</v>
      </c>
      <c r="H668" s="91" t="s">
        <v>599</v>
      </c>
      <c r="I668" s="74" t="s">
        <v>637</v>
      </c>
      <c r="J668" s="75">
        <v>32.7027</v>
      </c>
      <c r="K668" s="76">
        <v>5.48</v>
      </c>
      <c r="M668" s="93"/>
      <c r="N668" s="94"/>
      <c r="O668" s="94"/>
      <c r="P668" s="94"/>
      <c r="Q668" s="94"/>
      <c r="R668" s="95"/>
      <c r="S668" s="95" t="b">
        <f t="shared" si="30"/>
        <v>0</v>
      </c>
      <c r="T668" s="95" t="b">
        <f t="shared" si="31"/>
        <v>0</v>
      </c>
      <c r="U668" t="b">
        <f t="shared" si="32"/>
        <v>0</v>
      </c>
    </row>
    <row r="669" spans="1:21" ht="12.75" customHeight="1" x14ac:dyDescent="0.2">
      <c r="A669" s="68">
        <v>659</v>
      </c>
      <c r="B669" s="91" t="s">
        <v>599</v>
      </c>
      <c r="C669" s="69" t="s">
        <v>638</v>
      </c>
      <c r="D669" s="70">
        <v>0</v>
      </c>
      <c r="E669" s="71">
        <v>0</v>
      </c>
      <c r="F669" s="72"/>
      <c r="G669" s="73">
        <v>659</v>
      </c>
      <c r="H669" s="91" t="s">
        <v>599</v>
      </c>
      <c r="I669" s="74" t="s">
        <v>638</v>
      </c>
      <c r="J669" s="75">
        <v>0</v>
      </c>
      <c r="K669" s="76">
        <v>0</v>
      </c>
      <c r="M669" s="93"/>
      <c r="N669" s="94"/>
      <c r="O669" s="94"/>
      <c r="P669" s="94"/>
      <c r="Q669" s="94"/>
      <c r="R669" s="95"/>
      <c r="S669" s="95" t="b">
        <f t="shared" si="30"/>
        <v>1</v>
      </c>
      <c r="T669" s="95" t="b">
        <f t="shared" si="31"/>
        <v>1</v>
      </c>
      <c r="U669" t="b">
        <f t="shared" si="32"/>
        <v>1</v>
      </c>
    </row>
    <row r="670" spans="1:21" ht="12.75" customHeight="1" x14ac:dyDescent="0.2">
      <c r="A670" s="68">
        <v>660</v>
      </c>
      <c r="B670" s="91" t="s">
        <v>599</v>
      </c>
      <c r="C670" s="69" t="s">
        <v>639</v>
      </c>
      <c r="D670" s="70">
        <v>0</v>
      </c>
      <c r="E670" s="71">
        <v>0</v>
      </c>
      <c r="F670" s="72"/>
      <c r="G670" s="73">
        <v>660</v>
      </c>
      <c r="H670" s="91" t="s">
        <v>599</v>
      </c>
      <c r="I670" s="74" t="s">
        <v>639</v>
      </c>
      <c r="J670" s="75">
        <v>0</v>
      </c>
      <c r="K670" s="76">
        <v>0</v>
      </c>
      <c r="M670" s="93"/>
      <c r="N670" s="94"/>
      <c r="O670" s="94"/>
      <c r="P670" s="94"/>
      <c r="Q670" s="94"/>
      <c r="R670" s="95"/>
      <c r="S670" s="95" t="b">
        <f t="shared" si="30"/>
        <v>1</v>
      </c>
      <c r="T670" s="95" t="b">
        <f t="shared" si="31"/>
        <v>1</v>
      </c>
      <c r="U670" t="b">
        <f t="shared" si="32"/>
        <v>1</v>
      </c>
    </row>
    <row r="671" spans="1:21" ht="12.75" customHeight="1" x14ac:dyDescent="0.2">
      <c r="A671" s="68">
        <v>661</v>
      </c>
      <c r="B671" s="91" t="s">
        <v>599</v>
      </c>
      <c r="C671" s="69" t="s">
        <v>640</v>
      </c>
      <c r="D671" s="70">
        <v>29.145</v>
      </c>
      <c r="E671" s="71">
        <v>1.93</v>
      </c>
      <c r="F671" s="72"/>
      <c r="G671" s="73">
        <v>661</v>
      </c>
      <c r="H671" s="91" t="s">
        <v>599</v>
      </c>
      <c r="I671" s="74" t="s">
        <v>640</v>
      </c>
      <c r="J671" s="75">
        <v>29.145</v>
      </c>
      <c r="K671" s="76">
        <v>4.88</v>
      </c>
      <c r="M671" s="93"/>
      <c r="N671" s="94"/>
      <c r="O671" s="94"/>
      <c r="P671" s="94"/>
      <c r="Q671" s="94"/>
      <c r="R671" s="95"/>
      <c r="S671" s="95" t="b">
        <f t="shared" si="30"/>
        <v>0</v>
      </c>
      <c r="T671" s="95" t="b">
        <f t="shared" si="31"/>
        <v>0</v>
      </c>
      <c r="U671" t="b">
        <f t="shared" si="32"/>
        <v>0</v>
      </c>
    </row>
    <row r="672" spans="1:21" ht="12.75" customHeight="1" x14ac:dyDescent="0.2">
      <c r="A672" s="68">
        <v>662</v>
      </c>
      <c r="B672" s="91" t="s">
        <v>599</v>
      </c>
      <c r="C672" s="69" t="s">
        <v>641</v>
      </c>
      <c r="D672" s="70">
        <v>62.823599999999999</v>
      </c>
      <c r="E672" s="71">
        <v>4.17</v>
      </c>
      <c r="F672" s="72"/>
      <c r="G672" s="73">
        <v>662</v>
      </c>
      <c r="H672" s="91" t="s">
        <v>599</v>
      </c>
      <c r="I672" s="74" t="s">
        <v>641</v>
      </c>
      <c r="J672" s="75">
        <v>62.823599999999999</v>
      </c>
      <c r="K672" s="76">
        <v>10.52</v>
      </c>
      <c r="M672" s="93"/>
      <c r="N672" s="94"/>
      <c r="O672" s="94"/>
      <c r="P672" s="94"/>
      <c r="Q672" s="94"/>
      <c r="R672" s="95"/>
      <c r="S672" s="95" t="b">
        <f t="shared" si="30"/>
        <v>0</v>
      </c>
      <c r="T672" s="95" t="b">
        <f t="shared" si="31"/>
        <v>0</v>
      </c>
      <c r="U672" t="b">
        <f t="shared" si="32"/>
        <v>0</v>
      </c>
    </row>
    <row r="673" spans="1:21" ht="12.75" customHeight="1" x14ac:dyDescent="0.2">
      <c r="A673" s="68">
        <v>663</v>
      </c>
      <c r="B673" s="91" t="s">
        <v>599</v>
      </c>
      <c r="C673" s="69" t="s">
        <v>703</v>
      </c>
      <c r="D673" s="70">
        <v>26.9514</v>
      </c>
      <c r="E673" s="71">
        <v>1.79</v>
      </c>
      <c r="F673" s="72"/>
      <c r="G673" s="73">
        <v>663</v>
      </c>
      <c r="H673" s="91" t="s">
        <v>599</v>
      </c>
      <c r="I673" s="74" t="s">
        <v>703</v>
      </c>
      <c r="J673" s="75">
        <v>26.9514</v>
      </c>
      <c r="K673" s="76">
        <v>4.51</v>
      </c>
      <c r="M673" s="93"/>
      <c r="N673" s="94"/>
      <c r="O673" s="94"/>
      <c r="P673" s="94"/>
      <c r="Q673" s="94"/>
      <c r="R673" s="95"/>
      <c r="S673" s="95" t="b">
        <f t="shared" si="30"/>
        <v>0</v>
      </c>
      <c r="T673" s="95" t="b">
        <f t="shared" si="31"/>
        <v>0</v>
      </c>
      <c r="U673" t="b">
        <f t="shared" si="32"/>
        <v>0</v>
      </c>
    </row>
    <row r="674" spans="1:21" ht="12.75" customHeight="1" x14ac:dyDescent="0.2">
      <c r="A674" s="68">
        <v>664</v>
      </c>
      <c r="B674" s="91" t="s">
        <v>599</v>
      </c>
      <c r="C674" s="69" t="s">
        <v>735</v>
      </c>
      <c r="D674" s="70">
        <v>7.2759999999999998</v>
      </c>
      <c r="E674" s="71">
        <v>0.48</v>
      </c>
      <c r="F674" s="72"/>
      <c r="G674" s="73">
        <v>664</v>
      </c>
      <c r="H674" s="91" t="s">
        <v>599</v>
      </c>
      <c r="I674" s="74" t="s">
        <v>735</v>
      </c>
      <c r="J674" s="75">
        <v>7.2759999999999998</v>
      </c>
      <c r="K674" s="76">
        <v>1.22</v>
      </c>
      <c r="M674" s="93"/>
      <c r="N674" s="94"/>
      <c r="O674" s="94"/>
      <c r="P674" s="94"/>
      <c r="Q674" s="94"/>
      <c r="R674" s="95"/>
      <c r="S674" s="95" t="b">
        <f t="shared" si="30"/>
        <v>0</v>
      </c>
      <c r="T674" s="95" t="b">
        <f t="shared" si="31"/>
        <v>0</v>
      </c>
      <c r="U674" t="b">
        <f t="shared" si="32"/>
        <v>0</v>
      </c>
    </row>
    <row r="675" spans="1:21" ht="12.75" customHeight="1" x14ac:dyDescent="0.2">
      <c r="A675" s="68">
        <v>665</v>
      </c>
      <c r="B675" s="91" t="s">
        <v>599</v>
      </c>
      <c r="C675" s="69" t="s">
        <v>642</v>
      </c>
      <c r="D675" s="70">
        <v>18228.621500000001</v>
      </c>
      <c r="E675" s="71">
        <v>1208.68</v>
      </c>
      <c r="F675" s="72"/>
      <c r="G675" s="73">
        <v>665</v>
      </c>
      <c r="H675" s="91" t="s">
        <v>599</v>
      </c>
      <c r="I675" s="74" t="s">
        <v>642</v>
      </c>
      <c r="J675" s="75">
        <v>18228.621500000001</v>
      </c>
      <c r="K675" s="76">
        <v>3052.52</v>
      </c>
      <c r="M675" s="93"/>
      <c r="N675" s="94"/>
      <c r="O675" s="94"/>
      <c r="P675" s="94"/>
      <c r="Q675" s="94"/>
      <c r="R675" s="95"/>
      <c r="S675" s="95" t="b">
        <f t="shared" si="30"/>
        <v>0</v>
      </c>
      <c r="T675" s="95" t="b">
        <f t="shared" si="31"/>
        <v>0</v>
      </c>
      <c r="U675" t="b">
        <f t="shared" si="32"/>
        <v>0</v>
      </c>
    </row>
    <row r="676" spans="1:21" ht="12.75" customHeight="1" thickBot="1" x14ac:dyDescent="0.25">
      <c r="A676" s="118">
        <v>666</v>
      </c>
      <c r="B676" s="91" t="s">
        <v>599</v>
      </c>
      <c r="C676" s="119" t="s">
        <v>643</v>
      </c>
      <c r="D676" s="120">
        <v>7097.5075999999999</v>
      </c>
      <c r="E676" s="121">
        <v>470.61</v>
      </c>
      <c r="F676" s="72"/>
      <c r="G676" s="109">
        <v>666</v>
      </c>
      <c r="H676" s="110" t="s">
        <v>599</v>
      </c>
      <c r="I676" s="111" t="s">
        <v>643</v>
      </c>
      <c r="J676" s="112">
        <v>7097.5075999999999</v>
      </c>
      <c r="K676" s="113">
        <v>1188.53</v>
      </c>
      <c r="M676" s="93"/>
      <c r="N676" s="94"/>
      <c r="O676" s="94"/>
      <c r="P676" s="94"/>
      <c r="Q676" s="94"/>
      <c r="R676" s="95"/>
      <c r="S676" s="95" t="b">
        <f>M676=J676</f>
        <v>0</v>
      </c>
      <c r="T676" s="95" t="b">
        <f>N676=K676</f>
        <v>0</v>
      </c>
      <c r="U676" t="b">
        <f t="shared" si="32"/>
        <v>0</v>
      </c>
    </row>
    <row r="677" spans="1:21" ht="12.75" customHeight="1" x14ac:dyDescent="0.2">
      <c r="A677" s="114">
        <v>667</v>
      </c>
      <c r="B677" s="108" t="s">
        <v>644</v>
      </c>
      <c r="C677" s="98" t="s">
        <v>645</v>
      </c>
      <c r="D677" s="99">
        <v>4239.5199000000002</v>
      </c>
      <c r="E677" s="129">
        <v>281.11</v>
      </c>
      <c r="F677" s="72"/>
      <c r="G677" s="101">
        <v>667</v>
      </c>
      <c r="H677" s="108" t="s">
        <v>644</v>
      </c>
      <c r="I677" s="102" t="s">
        <v>645</v>
      </c>
      <c r="J677" s="103">
        <v>4239.5199000000002</v>
      </c>
      <c r="K677" s="104">
        <v>709.94</v>
      </c>
      <c r="M677" s="93"/>
      <c r="N677" s="94"/>
      <c r="O677" s="94"/>
      <c r="P677" s="94"/>
      <c r="Q677" s="94"/>
      <c r="R677" s="95"/>
      <c r="S677" s="95" t="b">
        <f t="shared" ref="S677:S708" si="33">M677=J677</f>
        <v>0</v>
      </c>
      <c r="T677" s="95" t="b">
        <f t="shared" ref="T677:T708" si="34">N677=K677</f>
        <v>0</v>
      </c>
      <c r="U677" t="b">
        <f t="shared" si="32"/>
        <v>0</v>
      </c>
    </row>
    <row r="678" spans="1:21" ht="12.75" customHeight="1" x14ac:dyDescent="0.2">
      <c r="A678" s="68">
        <v>668</v>
      </c>
      <c r="B678" s="91" t="s">
        <v>644</v>
      </c>
      <c r="C678" s="69" t="s">
        <v>646</v>
      </c>
      <c r="D678" s="70">
        <v>15447.7737</v>
      </c>
      <c r="E678" s="128">
        <v>1024.29</v>
      </c>
      <c r="F678" s="72"/>
      <c r="G678" s="73">
        <v>668</v>
      </c>
      <c r="H678" s="91" t="s">
        <v>644</v>
      </c>
      <c r="I678" s="74" t="s">
        <v>646</v>
      </c>
      <c r="J678" s="75">
        <v>15447.7737</v>
      </c>
      <c r="K678" s="131">
        <v>2586.84</v>
      </c>
      <c r="M678" s="93"/>
      <c r="N678" s="94"/>
      <c r="O678" s="94"/>
      <c r="P678" s="94"/>
      <c r="Q678" s="94"/>
      <c r="R678" s="95"/>
      <c r="S678" s="95" t="b">
        <f t="shared" si="33"/>
        <v>0</v>
      </c>
      <c r="T678" s="95" t="b">
        <f t="shared" si="34"/>
        <v>0</v>
      </c>
      <c r="U678" t="b">
        <f t="shared" si="32"/>
        <v>0</v>
      </c>
    </row>
    <row r="679" spans="1:21" ht="12.75" customHeight="1" x14ac:dyDescent="0.2">
      <c r="A679" s="68">
        <v>669</v>
      </c>
      <c r="B679" s="91" t="s">
        <v>644</v>
      </c>
      <c r="C679" s="69" t="s">
        <v>647</v>
      </c>
      <c r="D679" s="70">
        <v>1884.4184</v>
      </c>
      <c r="E679" s="128">
        <v>124.95</v>
      </c>
      <c r="F679" s="72"/>
      <c r="G679" s="73">
        <v>669</v>
      </c>
      <c r="H679" s="91" t="s">
        <v>644</v>
      </c>
      <c r="I679" s="74" t="s">
        <v>647</v>
      </c>
      <c r="J679" s="75">
        <v>1884.4184</v>
      </c>
      <c r="K679" s="131">
        <v>315.56</v>
      </c>
      <c r="M679" s="93"/>
      <c r="N679" s="94"/>
      <c r="O679" s="94"/>
      <c r="P679" s="94"/>
      <c r="Q679" s="94"/>
      <c r="R679" s="95"/>
      <c r="S679" s="95" t="b">
        <f t="shared" si="33"/>
        <v>0</v>
      </c>
      <c r="T679" s="95" t="b">
        <f t="shared" si="34"/>
        <v>0</v>
      </c>
      <c r="U679" t="b">
        <f t="shared" si="32"/>
        <v>0</v>
      </c>
    </row>
    <row r="680" spans="1:21" ht="12.75" customHeight="1" x14ac:dyDescent="0.2">
      <c r="A680" s="68">
        <v>670</v>
      </c>
      <c r="B680" s="91" t="s">
        <v>644</v>
      </c>
      <c r="C680" s="69" t="s">
        <v>648</v>
      </c>
      <c r="D680" s="70">
        <v>72441.607999999993</v>
      </c>
      <c r="E680" s="128">
        <f>4803.37+0.01</f>
        <v>4803.38</v>
      </c>
      <c r="F680" s="72"/>
      <c r="G680" s="73">
        <v>670</v>
      </c>
      <c r="H680" s="91" t="s">
        <v>644</v>
      </c>
      <c r="I680" s="74" t="s">
        <v>648</v>
      </c>
      <c r="J680" s="75">
        <v>72441.607999999993</v>
      </c>
      <c r="K680" s="131">
        <f>12130.89-0.01</f>
        <v>12130.88</v>
      </c>
      <c r="M680" s="93"/>
      <c r="N680" s="94"/>
      <c r="O680" s="94"/>
      <c r="P680" s="94"/>
      <c r="Q680" s="94"/>
      <c r="R680" s="95"/>
      <c r="S680" s="95" t="b">
        <f t="shared" si="33"/>
        <v>0</v>
      </c>
      <c r="T680" s="95" t="b">
        <f t="shared" si="34"/>
        <v>0</v>
      </c>
      <c r="U680" t="b">
        <f t="shared" si="32"/>
        <v>0</v>
      </c>
    </row>
    <row r="681" spans="1:21" ht="12.75" customHeight="1" x14ac:dyDescent="0.2">
      <c r="A681" s="68">
        <v>671</v>
      </c>
      <c r="B681" s="91" t="s">
        <v>644</v>
      </c>
      <c r="C681" s="69" t="s">
        <v>649</v>
      </c>
      <c r="D681" s="70">
        <v>6040.0365000000002</v>
      </c>
      <c r="E681" s="128">
        <v>400.5</v>
      </c>
      <c r="F681" s="72"/>
      <c r="G681" s="73">
        <v>671</v>
      </c>
      <c r="H681" s="91" t="s">
        <v>644</v>
      </c>
      <c r="I681" s="74" t="s">
        <v>649</v>
      </c>
      <c r="J681" s="75">
        <v>6040.0365000000002</v>
      </c>
      <c r="K681" s="131">
        <v>1011.45</v>
      </c>
      <c r="M681" s="93"/>
      <c r="N681" s="94"/>
      <c r="O681" s="94"/>
      <c r="P681" s="94"/>
      <c r="Q681" s="94"/>
      <c r="R681" s="95"/>
      <c r="S681" s="95" t="b">
        <f t="shared" si="33"/>
        <v>0</v>
      </c>
      <c r="T681" s="95" t="b">
        <f t="shared" si="34"/>
        <v>0</v>
      </c>
      <c r="U681" t="b">
        <f t="shared" si="32"/>
        <v>0</v>
      </c>
    </row>
    <row r="682" spans="1:21" ht="12.75" customHeight="1" x14ac:dyDescent="0.2">
      <c r="A682" s="68">
        <v>672</v>
      </c>
      <c r="B682" s="91" t="s">
        <v>644</v>
      </c>
      <c r="C682" s="69" t="s">
        <v>650</v>
      </c>
      <c r="D682" s="70">
        <v>15185.2219</v>
      </c>
      <c r="E682" s="128">
        <v>1006.88</v>
      </c>
      <c r="F682" s="72"/>
      <c r="G682" s="73">
        <v>672</v>
      </c>
      <c r="H682" s="91" t="s">
        <v>644</v>
      </c>
      <c r="I682" s="74" t="s">
        <v>650</v>
      </c>
      <c r="J682" s="75">
        <v>15185.2219</v>
      </c>
      <c r="K682" s="131">
        <v>2542.88</v>
      </c>
      <c r="M682" s="93"/>
      <c r="N682" s="94"/>
      <c r="O682" s="94"/>
      <c r="P682" s="94"/>
      <c r="Q682" s="94"/>
      <c r="R682" s="95"/>
      <c r="S682" s="95" t="b">
        <f t="shared" si="33"/>
        <v>0</v>
      </c>
      <c r="T682" s="95" t="b">
        <f t="shared" si="34"/>
        <v>0</v>
      </c>
      <c r="U682" t="b">
        <f t="shared" si="32"/>
        <v>0</v>
      </c>
    </row>
    <row r="683" spans="1:21" ht="12.75" customHeight="1" x14ac:dyDescent="0.2">
      <c r="A683" s="68">
        <v>673</v>
      </c>
      <c r="B683" s="91" t="s">
        <v>644</v>
      </c>
      <c r="C683" s="69" t="s">
        <v>651</v>
      </c>
      <c r="D683" s="70">
        <v>35280.315399999999</v>
      </c>
      <c r="E683" s="128">
        <v>2339.33</v>
      </c>
      <c r="F683" s="72"/>
      <c r="G683" s="73">
        <v>673</v>
      </c>
      <c r="H683" s="91" t="s">
        <v>644</v>
      </c>
      <c r="I683" s="74" t="s">
        <v>651</v>
      </c>
      <c r="J683" s="75">
        <v>35280.315399999999</v>
      </c>
      <c r="K683" s="131">
        <v>5907.95</v>
      </c>
      <c r="M683" s="93"/>
      <c r="N683" s="94"/>
      <c r="O683" s="94"/>
      <c r="P683" s="94"/>
      <c r="Q683" s="94"/>
      <c r="R683" s="95"/>
      <c r="S683" s="95" t="b">
        <f t="shared" si="33"/>
        <v>0</v>
      </c>
      <c r="T683" s="95" t="b">
        <f t="shared" si="34"/>
        <v>0</v>
      </c>
      <c r="U683" t="b">
        <f t="shared" si="32"/>
        <v>0</v>
      </c>
    </row>
    <row r="684" spans="1:21" ht="12.75" customHeight="1" x14ac:dyDescent="0.2">
      <c r="A684" s="68">
        <v>674</v>
      </c>
      <c r="B684" s="91" t="s">
        <v>644</v>
      </c>
      <c r="C684" s="69" t="s">
        <v>724</v>
      </c>
      <c r="D684" s="70">
        <v>117.22190000000001</v>
      </c>
      <c r="E684" s="128">
        <v>7.77</v>
      </c>
      <c r="F684" s="72"/>
      <c r="G684" s="73">
        <v>674</v>
      </c>
      <c r="H684" s="91" t="s">
        <v>644</v>
      </c>
      <c r="I684" s="74" t="s">
        <v>724</v>
      </c>
      <c r="J684" s="75">
        <v>117.22190000000001</v>
      </c>
      <c r="K684" s="131">
        <v>19.63</v>
      </c>
      <c r="M684" s="93"/>
      <c r="N684" s="94"/>
      <c r="O684" s="94"/>
      <c r="P684" s="94"/>
      <c r="Q684" s="94"/>
      <c r="R684" s="95"/>
      <c r="S684" s="95" t="b">
        <f t="shared" si="33"/>
        <v>0</v>
      </c>
      <c r="T684" s="95" t="b">
        <f t="shared" si="34"/>
        <v>0</v>
      </c>
      <c r="U684" t="b">
        <f t="shared" si="32"/>
        <v>0</v>
      </c>
    </row>
    <row r="685" spans="1:21" ht="12.75" customHeight="1" x14ac:dyDescent="0.2">
      <c r="A685" s="68">
        <v>675</v>
      </c>
      <c r="B685" s="91" t="s">
        <v>644</v>
      </c>
      <c r="C685" s="97" t="s">
        <v>652</v>
      </c>
      <c r="D685" s="70">
        <v>17080.204600000001</v>
      </c>
      <c r="E685" s="128">
        <v>1132.53</v>
      </c>
      <c r="F685" s="72"/>
      <c r="G685" s="73">
        <v>675</v>
      </c>
      <c r="H685" s="91" t="s">
        <v>644</v>
      </c>
      <c r="I685" s="74" t="s">
        <v>652</v>
      </c>
      <c r="J685" s="75">
        <v>17080.204600000001</v>
      </c>
      <c r="K685" s="131">
        <v>2860.21</v>
      </c>
      <c r="M685" s="93"/>
      <c r="N685" s="94"/>
      <c r="O685" s="94"/>
      <c r="P685" s="94"/>
      <c r="Q685" s="94"/>
      <c r="R685" s="95"/>
      <c r="S685" s="95" t="b">
        <f t="shared" si="33"/>
        <v>0</v>
      </c>
      <c r="T685" s="95" t="b">
        <f t="shared" si="34"/>
        <v>0</v>
      </c>
      <c r="U685" t="b">
        <f t="shared" si="32"/>
        <v>0</v>
      </c>
    </row>
    <row r="686" spans="1:21" ht="12.75" customHeight="1" x14ac:dyDescent="0.2">
      <c r="A686" s="68">
        <v>676</v>
      </c>
      <c r="B686" s="91" t="s">
        <v>644</v>
      </c>
      <c r="C686" s="69" t="s">
        <v>653</v>
      </c>
      <c r="D686" s="70">
        <v>5264.2959000000001</v>
      </c>
      <c r="E686" s="128">
        <v>349.06</v>
      </c>
      <c r="F686" s="72"/>
      <c r="G686" s="73">
        <v>676</v>
      </c>
      <c r="H686" s="91" t="s">
        <v>644</v>
      </c>
      <c r="I686" s="74" t="s">
        <v>653</v>
      </c>
      <c r="J686" s="75">
        <v>5264.2959000000001</v>
      </c>
      <c r="K686" s="131">
        <v>881.55</v>
      </c>
      <c r="M686" s="93"/>
      <c r="N686" s="94"/>
      <c r="O686" s="94"/>
      <c r="P686" s="94"/>
      <c r="Q686" s="94"/>
      <c r="R686" s="95"/>
      <c r="S686" s="95" t="b">
        <f t="shared" si="33"/>
        <v>0</v>
      </c>
      <c r="T686" s="95" t="b">
        <f t="shared" si="34"/>
        <v>0</v>
      </c>
      <c r="U686" t="b">
        <f t="shared" si="32"/>
        <v>0</v>
      </c>
    </row>
    <row r="687" spans="1:21" ht="12.75" customHeight="1" x14ac:dyDescent="0.2">
      <c r="A687" s="68">
        <v>677</v>
      </c>
      <c r="B687" s="91" t="s">
        <v>644</v>
      </c>
      <c r="C687" s="69" t="s">
        <v>654</v>
      </c>
      <c r="D687" s="70">
        <v>39204.016300000003</v>
      </c>
      <c r="E687" s="128">
        <f>2599.49+0.01</f>
        <v>2599.5</v>
      </c>
      <c r="F687" s="72"/>
      <c r="G687" s="73">
        <v>677</v>
      </c>
      <c r="H687" s="91" t="s">
        <v>644</v>
      </c>
      <c r="I687" s="74" t="s">
        <v>654</v>
      </c>
      <c r="J687" s="75">
        <v>39204.016300000003</v>
      </c>
      <c r="K687" s="131">
        <f>6565-0.01</f>
        <v>6564.99</v>
      </c>
      <c r="M687" s="93"/>
      <c r="N687" s="94"/>
      <c r="O687" s="94"/>
      <c r="P687" s="94"/>
      <c r="Q687" s="94"/>
      <c r="R687" s="95"/>
      <c r="S687" s="95" t="b">
        <f t="shared" si="33"/>
        <v>0</v>
      </c>
      <c r="T687" s="95" t="b">
        <f t="shared" si="34"/>
        <v>0</v>
      </c>
      <c r="U687" t="b">
        <f t="shared" si="32"/>
        <v>0</v>
      </c>
    </row>
    <row r="688" spans="1:21" ht="12.75" customHeight="1" x14ac:dyDescent="0.2">
      <c r="A688" s="68">
        <v>678</v>
      </c>
      <c r="B688" s="91" t="s">
        <v>644</v>
      </c>
      <c r="C688" s="69" t="s">
        <v>725</v>
      </c>
      <c r="D688" s="70">
        <v>10091.907999999999</v>
      </c>
      <c r="E688" s="128">
        <v>669.16</v>
      </c>
      <c r="F688" s="72"/>
      <c r="G688" s="73">
        <v>678</v>
      </c>
      <c r="H688" s="91" t="s">
        <v>644</v>
      </c>
      <c r="I688" s="74" t="s">
        <v>725</v>
      </c>
      <c r="J688" s="75">
        <v>10091.907999999999</v>
      </c>
      <c r="K688" s="131">
        <v>1689.97</v>
      </c>
      <c r="M688" s="93"/>
      <c r="N688" s="94"/>
      <c r="O688" s="94"/>
      <c r="P688" s="94"/>
      <c r="Q688" s="94"/>
      <c r="R688" s="95"/>
      <c r="S688" s="95" t="b">
        <f t="shared" si="33"/>
        <v>0</v>
      </c>
      <c r="T688" s="95" t="b">
        <f t="shared" si="34"/>
        <v>0</v>
      </c>
      <c r="U688" t="b">
        <f t="shared" si="32"/>
        <v>0</v>
      </c>
    </row>
    <row r="689" spans="1:21" ht="12.75" customHeight="1" x14ac:dyDescent="0.2">
      <c r="A689" s="68">
        <v>679</v>
      </c>
      <c r="B689" s="91" t="s">
        <v>644</v>
      </c>
      <c r="C689" s="69" t="s">
        <v>655</v>
      </c>
      <c r="D689" s="70">
        <v>296.84750000000003</v>
      </c>
      <c r="E689" s="128">
        <v>19.68</v>
      </c>
      <c r="F689" s="72"/>
      <c r="G689" s="73">
        <v>679</v>
      </c>
      <c r="H689" s="91" t="s">
        <v>644</v>
      </c>
      <c r="I689" s="74" t="s">
        <v>655</v>
      </c>
      <c r="J689" s="75">
        <v>296.84750000000003</v>
      </c>
      <c r="K689" s="131">
        <v>49.71</v>
      </c>
      <c r="M689" s="93"/>
      <c r="N689" s="94"/>
      <c r="O689" s="94"/>
      <c r="P689" s="94"/>
      <c r="Q689" s="94"/>
      <c r="R689" s="95"/>
      <c r="S689" s="95" t="b">
        <f t="shared" si="33"/>
        <v>0</v>
      </c>
      <c r="T689" s="95" t="b">
        <f t="shared" si="34"/>
        <v>0</v>
      </c>
      <c r="U689" t="b">
        <f t="shared" si="32"/>
        <v>0</v>
      </c>
    </row>
    <row r="690" spans="1:21" ht="12.75" customHeight="1" x14ac:dyDescent="0.2">
      <c r="A690" s="68">
        <v>680</v>
      </c>
      <c r="B690" s="91" t="s">
        <v>644</v>
      </c>
      <c r="C690" s="69" t="s">
        <v>656</v>
      </c>
      <c r="D690" s="70">
        <v>4132.3427000000001</v>
      </c>
      <c r="E690" s="128">
        <v>274</v>
      </c>
      <c r="F690" s="72"/>
      <c r="G690" s="73">
        <v>680</v>
      </c>
      <c r="H690" s="91" t="s">
        <v>644</v>
      </c>
      <c r="I690" s="74" t="s">
        <v>656</v>
      </c>
      <c r="J690" s="75">
        <v>4132.3427000000001</v>
      </c>
      <c r="K690" s="131">
        <v>691.99</v>
      </c>
      <c r="M690" s="93"/>
      <c r="N690" s="94"/>
      <c r="O690" s="94"/>
      <c r="P690" s="94"/>
      <c r="Q690" s="94"/>
      <c r="R690" s="95"/>
      <c r="S690" s="95" t="b">
        <f t="shared" si="33"/>
        <v>0</v>
      </c>
      <c r="T690" s="95" t="b">
        <f t="shared" si="34"/>
        <v>0</v>
      </c>
      <c r="U690" t="b">
        <f t="shared" si="32"/>
        <v>0</v>
      </c>
    </row>
    <row r="691" spans="1:21" ht="12.75" customHeight="1" x14ac:dyDescent="0.2">
      <c r="A691" s="68">
        <v>681</v>
      </c>
      <c r="B691" s="91" t="s">
        <v>644</v>
      </c>
      <c r="C691" s="69" t="s">
        <v>736</v>
      </c>
      <c r="D691" s="70">
        <v>985.90959999999995</v>
      </c>
      <c r="E691" s="128">
        <v>65.37</v>
      </c>
      <c r="F691" s="72"/>
      <c r="G691" s="73">
        <v>681</v>
      </c>
      <c r="H691" s="91" t="s">
        <v>644</v>
      </c>
      <c r="I691" s="74" t="s">
        <v>736</v>
      </c>
      <c r="J691" s="75">
        <v>985.90959999999995</v>
      </c>
      <c r="K691" s="131">
        <v>165.1</v>
      </c>
      <c r="M691" s="93"/>
      <c r="N691" s="94"/>
      <c r="O691" s="94"/>
      <c r="P691" s="94"/>
      <c r="Q691" s="94"/>
      <c r="R691" s="95"/>
      <c r="S691" s="95" t="b">
        <f t="shared" si="33"/>
        <v>0</v>
      </c>
      <c r="T691" s="95" t="b">
        <f t="shared" si="34"/>
        <v>0</v>
      </c>
      <c r="U691" t="b">
        <f t="shared" si="32"/>
        <v>0</v>
      </c>
    </row>
    <row r="692" spans="1:21" ht="12.75" customHeight="1" x14ac:dyDescent="0.2">
      <c r="A692" s="68">
        <v>682</v>
      </c>
      <c r="B692" s="91" t="s">
        <v>644</v>
      </c>
      <c r="C692" s="69" t="s">
        <v>657</v>
      </c>
      <c r="D692" s="70">
        <v>33141.665399999998</v>
      </c>
      <c r="E692" s="128">
        <v>2197.52</v>
      </c>
      <c r="F692" s="72"/>
      <c r="G692" s="73">
        <v>682</v>
      </c>
      <c r="H692" s="91" t="s">
        <v>644</v>
      </c>
      <c r="I692" s="74" t="s">
        <v>657</v>
      </c>
      <c r="J692" s="75">
        <v>33141.665399999998</v>
      </c>
      <c r="K692" s="131">
        <v>5549.82</v>
      </c>
      <c r="M692" s="93"/>
      <c r="N692" s="94"/>
      <c r="O692" s="94"/>
      <c r="P692" s="94"/>
      <c r="Q692" s="94"/>
      <c r="R692" s="95"/>
      <c r="S692" s="95" t="b">
        <f t="shared" si="33"/>
        <v>0</v>
      </c>
      <c r="T692" s="95" t="b">
        <f t="shared" si="34"/>
        <v>0</v>
      </c>
      <c r="U692" t="b">
        <f t="shared" si="32"/>
        <v>0</v>
      </c>
    </row>
    <row r="693" spans="1:21" ht="12.75" customHeight="1" x14ac:dyDescent="0.2">
      <c r="A693" s="68">
        <v>683</v>
      </c>
      <c r="B693" s="91" t="s">
        <v>644</v>
      </c>
      <c r="C693" s="69" t="s">
        <v>658</v>
      </c>
      <c r="D693" s="70">
        <v>8274.0457000000006</v>
      </c>
      <c r="E693" s="128">
        <v>548.63</v>
      </c>
      <c r="F693" s="72"/>
      <c r="G693" s="73">
        <v>683</v>
      </c>
      <c r="H693" s="91" t="s">
        <v>644</v>
      </c>
      <c r="I693" s="74" t="s">
        <v>658</v>
      </c>
      <c r="J693" s="75">
        <v>8274.0457000000006</v>
      </c>
      <c r="K693" s="131">
        <v>1385.55</v>
      </c>
      <c r="M693" s="93"/>
      <c r="N693" s="94"/>
      <c r="O693" s="94"/>
      <c r="P693" s="94"/>
      <c r="Q693" s="94"/>
      <c r="R693" s="95"/>
      <c r="S693" s="95" t="b">
        <f t="shared" si="33"/>
        <v>0</v>
      </c>
      <c r="T693" s="95" t="b">
        <f t="shared" si="34"/>
        <v>0</v>
      </c>
      <c r="U693" t="b">
        <f t="shared" si="32"/>
        <v>0</v>
      </c>
    </row>
    <row r="694" spans="1:21" ht="12.75" customHeight="1" x14ac:dyDescent="0.2">
      <c r="A694" s="68">
        <v>684</v>
      </c>
      <c r="B694" s="91" t="s">
        <v>644</v>
      </c>
      <c r="C694" s="69" t="s">
        <v>659</v>
      </c>
      <c r="D694" s="70">
        <v>7085.1525000000001</v>
      </c>
      <c r="E694" s="128">
        <v>469.79</v>
      </c>
      <c r="F694" s="72"/>
      <c r="G694" s="73">
        <v>684</v>
      </c>
      <c r="H694" s="91" t="s">
        <v>644</v>
      </c>
      <c r="I694" s="74" t="s">
        <v>659</v>
      </c>
      <c r="J694" s="75">
        <v>7085.1525000000001</v>
      </c>
      <c r="K694" s="131">
        <v>1186.46</v>
      </c>
      <c r="M694" s="93"/>
      <c r="N694" s="94"/>
      <c r="O694" s="94"/>
      <c r="P694" s="94"/>
      <c r="Q694" s="94"/>
      <c r="R694" s="95"/>
      <c r="S694" s="95" t="b">
        <f t="shared" si="33"/>
        <v>0</v>
      </c>
      <c r="T694" s="95" t="b">
        <f t="shared" si="34"/>
        <v>0</v>
      </c>
      <c r="U694" t="b">
        <f t="shared" si="32"/>
        <v>0</v>
      </c>
    </row>
    <row r="695" spans="1:21" ht="12.75" customHeight="1" x14ac:dyDescent="0.2">
      <c r="A695" s="68">
        <v>685</v>
      </c>
      <c r="B695" s="91" t="s">
        <v>644</v>
      </c>
      <c r="C695" s="69" t="s">
        <v>660</v>
      </c>
      <c r="D695" s="70">
        <v>4919.6288999999997</v>
      </c>
      <c r="E695" s="128">
        <v>326.2</v>
      </c>
      <c r="F695" s="72"/>
      <c r="G695" s="73">
        <v>685</v>
      </c>
      <c r="H695" s="91" t="s">
        <v>644</v>
      </c>
      <c r="I695" s="74" t="s">
        <v>660</v>
      </c>
      <c r="J695" s="75">
        <v>4919.6288999999997</v>
      </c>
      <c r="K695" s="131">
        <v>823.83</v>
      </c>
      <c r="M695" s="93"/>
      <c r="N695" s="94"/>
      <c r="O695" s="94"/>
      <c r="P695" s="94"/>
      <c r="Q695" s="94"/>
      <c r="R695" s="95"/>
      <c r="S695" s="95" t="b">
        <f t="shared" si="33"/>
        <v>0</v>
      </c>
      <c r="T695" s="95" t="b">
        <f t="shared" si="34"/>
        <v>0</v>
      </c>
      <c r="U695" t="b">
        <f t="shared" si="32"/>
        <v>0</v>
      </c>
    </row>
    <row r="696" spans="1:21" ht="12.75" customHeight="1" x14ac:dyDescent="0.2">
      <c r="A696" s="68">
        <v>686</v>
      </c>
      <c r="B696" s="91" t="s">
        <v>644</v>
      </c>
      <c r="C696" s="69" t="s">
        <v>661</v>
      </c>
      <c r="D696" s="70">
        <v>134873.4841</v>
      </c>
      <c r="E696" s="128">
        <f>8943.03+0.02</f>
        <v>8943.0500000000011</v>
      </c>
      <c r="F696" s="72"/>
      <c r="G696" s="73">
        <v>686</v>
      </c>
      <c r="H696" s="91" t="s">
        <v>644</v>
      </c>
      <c r="I696" s="74" t="s">
        <v>661</v>
      </c>
      <c r="J696" s="75">
        <v>134873.4841</v>
      </c>
      <c r="K696" s="131">
        <f>22585.57-0.03</f>
        <v>22585.54</v>
      </c>
      <c r="M696" s="93"/>
      <c r="N696" s="94"/>
      <c r="O696" s="94"/>
      <c r="P696" s="94"/>
      <c r="Q696" s="94"/>
      <c r="R696" s="95"/>
      <c r="S696" s="95" t="b">
        <f t="shared" si="33"/>
        <v>0</v>
      </c>
      <c r="T696" s="95" t="b">
        <f t="shared" si="34"/>
        <v>0</v>
      </c>
      <c r="U696" t="b">
        <f t="shared" si="32"/>
        <v>0</v>
      </c>
    </row>
    <row r="697" spans="1:21" ht="12.75" customHeight="1" x14ac:dyDescent="0.2">
      <c r="A697" s="68">
        <v>687</v>
      </c>
      <c r="B697" s="91" t="s">
        <v>644</v>
      </c>
      <c r="C697" s="69" t="s">
        <v>662</v>
      </c>
      <c r="D697" s="70">
        <v>107023.17630000001</v>
      </c>
      <c r="E697" s="128">
        <f>7096.37+0.02</f>
        <v>7096.39</v>
      </c>
      <c r="F697" s="72"/>
      <c r="G697" s="73">
        <v>687</v>
      </c>
      <c r="H697" s="91" t="s">
        <v>644</v>
      </c>
      <c r="I697" s="74" t="s">
        <v>662</v>
      </c>
      <c r="J697" s="75">
        <v>107023.17630000001</v>
      </c>
      <c r="K697" s="131">
        <f>17921.83-0.03</f>
        <v>17921.800000000003</v>
      </c>
      <c r="M697" s="93"/>
      <c r="N697" s="94"/>
      <c r="O697" s="94"/>
      <c r="P697" s="94"/>
      <c r="Q697" s="94"/>
      <c r="R697" s="95"/>
      <c r="S697" s="95" t="b">
        <f t="shared" si="33"/>
        <v>0</v>
      </c>
      <c r="T697" s="95" t="b">
        <f t="shared" si="34"/>
        <v>0</v>
      </c>
      <c r="U697" t="b">
        <f t="shared" si="32"/>
        <v>0</v>
      </c>
    </row>
    <row r="698" spans="1:21" ht="12.75" customHeight="1" x14ac:dyDescent="0.2">
      <c r="A698" s="68">
        <v>688</v>
      </c>
      <c r="B698" s="91" t="s">
        <v>644</v>
      </c>
      <c r="C698" s="69" t="s">
        <v>663</v>
      </c>
      <c r="D698" s="70">
        <v>283698.90130000003</v>
      </c>
      <c r="E698" s="128">
        <f>18811.17+0.03</f>
        <v>18811.199999999997</v>
      </c>
      <c r="F698" s="72"/>
      <c r="G698" s="73">
        <v>688</v>
      </c>
      <c r="H698" s="91" t="s">
        <v>644</v>
      </c>
      <c r="I698" s="74" t="s">
        <v>663</v>
      </c>
      <c r="J698" s="75">
        <v>283698.90130000003</v>
      </c>
      <c r="K698" s="131">
        <f>47507.49-0.04</f>
        <v>47507.45</v>
      </c>
      <c r="M698" s="93"/>
      <c r="N698" s="94"/>
      <c r="O698" s="94"/>
      <c r="P698" s="94"/>
      <c r="Q698" s="94"/>
      <c r="R698" s="95"/>
      <c r="S698" s="95" t="b">
        <f t="shared" si="33"/>
        <v>0</v>
      </c>
      <c r="T698" s="95" t="b">
        <f t="shared" si="34"/>
        <v>0</v>
      </c>
      <c r="U698" t="b">
        <f t="shared" si="32"/>
        <v>0</v>
      </c>
    </row>
    <row r="699" spans="1:21" ht="12.75" customHeight="1" x14ac:dyDescent="0.2">
      <c r="A699" s="68">
        <v>689</v>
      </c>
      <c r="B699" s="91" t="s">
        <v>644</v>
      </c>
      <c r="C699" s="69" t="s">
        <v>664</v>
      </c>
      <c r="D699" s="70">
        <v>683.70079999999996</v>
      </c>
      <c r="E699" s="128">
        <v>45.33</v>
      </c>
      <c r="F699" s="72"/>
      <c r="G699" s="73">
        <v>689</v>
      </c>
      <c r="H699" s="91" t="s">
        <v>644</v>
      </c>
      <c r="I699" s="74" t="s">
        <v>664</v>
      </c>
      <c r="J699" s="75">
        <v>683.70079999999996</v>
      </c>
      <c r="K699" s="131">
        <v>114.49</v>
      </c>
      <c r="M699" s="93"/>
      <c r="N699" s="94"/>
      <c r="O699" s="94"/>
      <c r="P699" s="94"/>
      <c r="Q699" s="94"/>
      <c r="R699" s="95"/>
      <c r="S699" s="95" t="b">
        <f t="shared" si="33"/>
        <v>0</v>
      </c>
      <c r="T699" s="95" t="b">
        <f t="shared" si="34"/>
        <v>0</v>
      </c>
      <c r="U699" t="b">
        <f t="shared" si="32"/>
        <v>0</v>
      </c>
    </row>
    <row r="700" spans="1:21" ht="12.75" customHeight="1" x14ac:dyDescent="0.2">
      <c r="A700" s="68">
        <v>690</v>
      </c>
      <c r="B700" s="91" t="s">
        <v>644</v>
      </c>
      <c r="C700" s="69" t="s">
        <v>665</v>
      </c>
      <c r="D700" s="70">
        <v>62485.255299999997</v>
      </c>
      <c r="E700" s="128">
        <f>4143.2+0.01</f>
        <v>4143.21</v>
      </c>
      <c r="F700" s="72"/>
      <c r="G700" s="73">
        <v>690</v>
      </c>
      <c r="H700" s="91" t="s">
        <v>644</v>
      </c>
      <c r="I700" s="74" t="s">
        <v>665</v>
      </c>
      <c r="J700" s="75">
        <v>62485.255299999997</v>
      </c>
      <c r="K700" s="131">
        <f>10463.62-0.01</f>
        <v>10463.61</v>
      </c>
      <c r="M700" s="93"/>
      <c r="N700" s="94"/>
      <c r="O700" s="94"/>
      <c r="P700" s="94"/>
      <c r="Q700" s="94"/>
      <c r="R700" s="95"/>
      <c r="S700" s="95"/>
      <c r="T700" s="95"/>
    </row>
    <row r="701" spans="1:21" ht="12.75" customHeight="1" x14ac:dyDescent="0.2">
      <c r="A701" s="68">
        <v>691</v>
      </c>
      <c r="B701" s="91" t="s">
        <v>644</v>
      </c>
      <c r="C701" s="69" t="s">
        <v>666</v>
      </c>
      <c r="D701" s="70">
        <v>75.160499999999999</v>
      </c>
      <c r="E701" s="128">
        <v>4.9800000000000004</v>
      </c>
      <c r="F701" s="72"/>
      <c r="G701" s="73">
        <v>691</v>
      </c>
      <c r="H701" s="91" t="s">
        <v>644</v>
      </c>
      <c r="I701" s="74" t="s">
        <v>666</v>
      </c>
      <c r="J701" s="75">
        <v>75.160499999999999</v>
      </c>
      <c r="K701" s="131">
        <v>12.59</v>
      </c>
      <c r="M701" s="93"/>
      <c r="N701" s="94"/>
      <c r="O701" s="94"/>
      <c r="P701" s="94"/>
      <c r="Q701" s="94"/>
      <c r="R701" s="95"/>
      <c r="S701" s="95"/>
      <c r="T701" s="95"/>
    </row>
    <row r="702" spans="1:21" ht="12.75" customHeight="1" x14ac:dyDescent="0.2">
      <c r="A702" s="68">
        <v>692</v>
      </c>
      <c r="B702" s="91" t="s">
        <v>644</v>
      </c>
      <c r="C702" s="69" t="s">
        <v>667</v>
      </c>
      <c r="D702" s="70">
        <v>107.4815</v>
      </c>
      <c r="E702" s="128">
        <v>7.13</v>
      </c>
      <c r="F702" s="72"/>
      <c r="G702" s="73">
        <v>692</v>
      </c>
      <c r="H702" s="91" t="s">
        <v>644</v>
      </c>
      <c r="I702" s="74" t="s">
        <v>667</v>
      </c>
      <c r="J702" s="75">
        <v>107.4815</v>
      </c>
      <c r="K702" s="131">
        <v>18</v>
      </c>
      <c r="M702" s="93"/>
      <c r="N702" s="94"/>
      <c r="O702" s="94"/>
      <c r="P702" s="94"/>
      <c r="Q702" s="94"/>
      <c r="R702" s="95"/>
      <c r="S702" s="95" t="b">
        <f t="shared" si="33"/>
        <v>0</v>
      </c>
      <c r="T702" s="95" t="b">
        <f t="shared" si="34"/>
        <v>0</v>
      </c>
      <c r="U702" t="b">
        <f t="shared" si="32"/>
        <v>0</v>
      </c>
    </row>
    <row r="703" spans="1:21" ht="12.75" customHeight="1" x14ac:dyDescent="0.2">
      <c r="A703" s="68">
        <v>693</v>
      </c>
      <c r="B703" s="91" t="s">
        <v>644</v>
      </c>
      <c r="C703" s="69" t="s">
        <v>668</v>
      </c>
      <c r="D703" s="70">
        <v>168.51910000000001</v>
      </c>
      <c r="E703" s="128">
        <v>11.17</v>
      </c>
      <c r="F703" s="72"/>
      <c r="G703" s="73">
        <v>693</v>
      </c>
      <c r="H703" s="91" t="s">
        <v>644</v>
      </c>
      <c r="I703" s="74" t="s">
        <v>668</v>
      </c>
      <c r="J703" s="75">
        <v>168.51910000000001</v>
      </c>
      <c r="K703" s="131">
        <v>28.22</v>
      </c>
      <c r="M703" s="93"/>
      <c r="N703" s="94"/>
      <c r="O703" s="94"/>
      <c r="P703" s="94"/>
      <c r="Q703" s="94"/>
      <c r="R703" s="95"/>
      <c r="S703" s="95" t="b">
        <f t="shared" si="33"/>
        <v>0</v>
      </c>
      <c r="T703" s="95" t="b">
        <f t="shared" si="34"/>
        <v>0</v>
      </c>
      <c r="U703" t="b">
        <f t="shared" si="32"/>
        <v>0</v>
      </c>
    </row>
    <row r="704" spans="1:21" ht="12.75" customHeight="1" x14ac:dyDescent="0.2">
      <c r="A704" s="68">
        <v>694</v>
      </c>
      <c r="B704" s="91" t="s">
        <v>644</v>
      </c>
      <c r="C704" s="69" t="s">
        <v>669</v>
      </c>
      <c r="D704" s="70">
        <v>107.25839999999999</v>
      </c>
      <c r="E704" s="128">
        <v>7.11</v>
      </c>
      <c r="F704" s="72"/>
      <c r="G704" s="73">
        <v>694</v>
      </c>
      <c r="H704" s="91" t="s">
        <v>644</v>
      </c>
      <c r="I704" s="74" t="s">
        <v>669</v>
      </c>
      <c r="J704" s="75">
        <v>107.25839999999999</v>
      </c>
      <c r="K704" s="131">
        <v>17.96</v>
      </c>
      <c r="M704" s="93"/>
      <c r="N704" s="94"/>
      <c r="O704" s="94"/>
      <c r="P704" s="94"/>
      <c r="Q704" s="94"/>
      <c r="R704" s="95"/>
      <c r="S704" s="95" t="b">
        <f t="shared" si="33"/>
        <v>0</v>
      </c>
      <c r="T704" s="95" t="b">
        <f t="shared" si="34"/>
        <v>0</v>
      </c>
      <c r="U704" t="b">
        <f t="shared" si="32"/>
        <v>0</v>
      </c>
    </row>
    <row r="705" spans="1:21" ht="12.75" customHeight="1" x14ac:dyDescent="0.2">
      <c r="A705" s="68">
        <v>695</v>
      </c>
      <c r="B705" s="91" t="s">
        <v>644</v>
      </c>
      <c r="C705" s="69" t="s">
        <v>670</v>
      </c>
      <c r="D705" s="70">
        <v>552.31110000000001</v>
      </c>
      <c r="E705" s="128">
        <v>36.619999999999997</v>
      </c>
      <c r="F705" s="72"/>
      <c r="G705" s="73">
        <v>695</v>
      </c>
      <c r="H705" s="91" t="s">
        <v>644</v>
      </c>
      <c r="I705" s="74" t="s">
        <v>670</v>
      </c>
      <c r="J705" s="75">
        <v>552.31110000000001</v>
      </c>
      <c r="K705" s="131">
        <v>92.49</v>
      </c>
      <c r="M705" s="93"/>
      <c r="N705" s="94"/>
      <c r="O705" s="94"/>
      <c r="P705" s="94"/>
      <c r="Q705" s="94"/>
      <c r="R705" s="95"/>
      <c r="S705" s="95" t="b">
        <f t="shared" si="33"/>
        <v>0</v>
      </c>
      <c r="T705" s="95" t="b">
        <f t="shared" si="34"/>
        <v>0</v>
      </c>
      <c r="U705" t="b">
        <f t="shared" si="32"/>
        <v>0</v>
      </c>
    </row>
    <row r="706" spans="1:21" ht="12.75" customHeight="1" x14ac:dyDescent="0.2">
      <c r="A706" s="68">
        <v>696</v>
      </c>
      <c r="B706" s="91" t="s">
        <v>644</v>
      </c>
      <c r="C706" s="69" t="s">
        <v>671</v>
      </c>
      <c r="D706" s="70">
        <v>273.69459999999998</v>
      </c>
      <c r="E706" s="128">
        <v>18.149999999999999</v>
      </c>
      <c r="F706" s="72"/>
      <c r="G706" s="73">
        <v>696</v>
      </c>
      <c r="H706" s="91" t="s">
        <v>644</v>
      </c>
      <c r="I706" s="74" t="s">
        <v>671</v>
      </c>
      <c r="J706" s="75">
        <v>273.69459999999998</v>
      </c>
      <c r="K706" s="131">
        <v>45.83</v>
      </c>
      <c r="M706" s="93"/>
      <c r="N706" s="94"/>
      <c r="O706" s="94"/>
      <c r="P706" s="94"/>
      <c r="Q706" s="94"/>
      <c r="R706" s="95"/>
      <c r="S706" s="95" t="b">
        <f t="shared" si="33"/>
        <v>0</v>
      </c>
      <c r="T706" s="95" t="b">
        <f t="shared" si="34"/>
        <v>0</v>
      </c>
      <c r="U706" t="b">
        <f t="shared" si="32"/>
        <v>0</v>
      </c>
    </row>
    <row r="707" spans="1:21" ht="12.75" customHeight="1" x14ac:dyDescent="0.2">
      <c r="A707" s="68">
        <v>697</v>
      </c>
      <c r="B707" s="91" t="s">
        <v>644</v>
      </c>
      <c r="C707" s="69" t="s">
        <v>672</v>
      </c>
      <c r="D707" s="70">
        <v>909.61789999999996</v>
      </c>
      <c r="E707" s="128">
        <v>60.31</v>
      </c>
      <c r="F707" s="72"/>
      <c r="G707" s="73">
        <v>697</v>
      </c>
      <c r="H707" s="91" t="s">
        <v>644</v>
      </c>
      <c r="I707" s="74" t="s">
        <v>672</v>
      </c>
      <c r="J707" s="75">
        <v>909.61789999999996</v>
      </c>
      <c r="K707" s="131">
        <v>152.32</v>
      </c>
      <c r="M707" s="93"/>
      <c r="N707" s="94"/>
      <c r="O707" s="94"/>
      <c r="P707" s="94"/>
      <c r="Q707" s="94"/>
      <c r="R707" s="95"/>
      <c r="S707" s="95" t="b">
        <f t="shared" si="33"/>
        <v>0</v>
      </c>
      <c r="T707" s="95" t="b">
        <f t="shared" si="34"/>
        <v>0</v>
      </c>
      <c r="U707" t="b">
        <f t="shared" si="32"/>
        <v>0</v>
      </c>
    </row>
    <row r="708" spans="1:21" ht="12.75" customHeight="1" thickBot="1" x14ac:dyDescent="0.25">
      <c r="A708" s="68">
        <v>698</v>
      </c>
      <c r="B708" s="91" t="s">
        <v>644</v>
      </c>
      <c r="C708" s="69" t="s">
        <v>673</v>
      </c>
      <c r="D708" s="70">
        <v>10.4419</v>
      </c>
      <c r="E708" s="128">
        <v>0.69</v>
      </c>
      <c r="F708" s="72"/>
      <c r="G708" s="73">
        <v>698</v>
      </c>
      <c r="H708" s="91" t="s">
        <v>644</v>
      </c>
      <c r="I708" s="74" t="s">
        <v>673</v>
      </c>
      <c r="J708" s="75">
        <v>10.4419</v>
      </c>
      <c r="K708" s="131">
        <v>1.75</v>
      </c>
      <c r="M708" s="93"/>
      <c r="N708" s="94"/>
      <c r="O708" s="94"/>
      <c r="P708" s="94"/>
      <c r="Q708" s="94"/>
      <c r="R708" s="95"/>
      <c r="S708" s="95" t="b">
        <f t="shared" si="33"/>
        <v>0</v>
      </c>
      <c r="T708" s="95" t="b">
        <f t="shared" si="34"/>
        <v>0</v>
      </c>
      <c r="U708" t="b">
        <f t="shared" si="32"/>
        <v>0</v>
      </c>
    </row>
    <row r="709" spans="1:21" ht="15" customHeight="1" thickBot="1" x14ac:dyDescent="0.3">
      <c r="A709" s="85"/>
      <c r="B709" s="50"/>
      <c r="C709" s="86"/>
      <c r="D709" s="47">
        <f>SUM(D11:D708)</f>
        <v>3886576.4460999975</v>
      </c>
      <c r="E709" s="130">
        <f>SUM(E11:E708)</f>
        <v>257706.49999999997</v>
      </c>
      <c r="F709" s="87"/>
      <c r="G709" s="85"/>
      <c r="H709" s="50"/>
      <c r="I709" s="86"/>
      <c r="J709" s="47">
        <f>SUM(J11:J708)</f>
        <v>3886576.4460999975</v>
      </c>
      <c r="K709" s="130">
        <f>SUM(K11:K708)</f>
        <v>650836.16999999993</v>
      </c>
      <c r="M709" s="93"/>
    </row>
    <row r="715" spans="1:21" ht="13.5" thickBot="1" x14ac:dyDescent="0.25"/>
    <row r="716" spans="1:21" ht="13.5" thickBot="1" x14ac:dyDescent="0.25">
      <c r="C716" s="51" t="s">
        <v>0</v>
      </c>
      <c r="D716" s="52" t="s">
        <v>1</v>
      </c>
      <c r="E716" s="53" t="s">
        <v>2</v>
      </c>
      <c r="F716" s="54" t="s">
        <v>3</v>
      </c>
    </row>
    <row r="717" spans="1:21" x14ac:dyDescent="0.2">
      <c r="C717" s="55" t="s">
        <v>4</v>
      </c>
      <c r="D717" s="136">
        <f t="shared" ref="D717:D722" si="35">SUMIFS($D$11:$D$709,$B$11:$B$709,UPPER(C717))</f>
        <v>872081.13560000015</v>
      </c>
      <c r="E717" s="132">
        <f t="shared" ref="E717:E722" si="36">SUMIFS($E$11:$E$709,$B$11:$B$709,UPPER(C717))</f>
        <v>57824.990000000005</v>
      </c>
      <c r="F717" s="132">
        <f t="shared" ref="F717:F722" si="37">SUMIFS($K$11:$K$709,$H$11:$H$709,UPPER(C717))</f>
        <v>146036.35999999999</v>
      </c>
      <c r="I717" s="105"/>
      <c r="L717" s="105"/>
      <c r="M717" s="106"/>
      <c r="N717" s="106"/>
      <c r="O717" s="106"/>
      <c r="P717" s="106"/>
    </row>
    <row r="718" spans="1:21" x14ac:dyDescent="0.2">
      <c r="C718" s="56" t="s">
        <v>5</v>
      </c>
      <c r="D718" s="137">
        <f t="shared" si="35"/>
        <v>484594.86790000024</v>
      </c>
      <c r="E718" s="133">
        <f t="shared" si="36"/>
        <v>32131.940000000002</v>
      </c>
      <c r="F718" s="133">
        <f t="shared" si="37"/>
        <v>81149.020000000019</v>
      </c>
      <c r="I718" s="105"/>
      <c r="L718" s="105"/>
      <c r="M718" s="106"/>
      <c r="N718" s="106"/>
      <c r="O718" s="106"/>
      <c r="P718" s="106"/>
    </row>
    <row r="719" spans="1:21" x14ac:dyDescent="0.2">
      <c r="C719" s="56" t="s">
        <v>6</v>
      </c>
      <c r="D719" s="137">
        <f t="shared" si="35"/>
        <v>679570.28579999995</v>
      </c>
      <c r="E719" s="133">
        <f t="shared" si="36"/>
        <v>45060.14</v>
      </c>
      <c r="F719" s="133">
        <f t="shared" si="37"/>
        <v>113799.11</v>
      </c>
      <c r="I719" s="105"/>
      <c r="L719" s="105"/>
      <c r="M719" s="106"/>
      <c r="N719" s="106"/>
      <c r="O719" s="106"/>
      <c r="P719" s="106"/>
    </row>
    <row r="720" spans="1:21" x14ac:dyDescent="0.2">
      <c r="C720" s="56" t="s">
        <v>7</v>
      </c>
      <c r="D720" s="137">
        <f t="shared" si="35"/>
        <v>343289.20899999997</v>
      </c>
      <c r="E720" s="133">
        <f t="shared" si="36"/>
        <v>22762.399999999998</v>
      </c>
      <c r="F720" s="133">
        <f t="shared" si="37"/>
        <v>57486.360000000008</v>
      </c>
      <c r="I720" s="105"/>
      <c r="L720" s="105"/>
      <c r="M720" s="106"/>
      <c r="N720" s="106"/>
      <c r="O720" s="106"/>
      <c r="P720" s="106"/>
    </row>
    <row r="721" spans="3:16" x14ac:dyDescent="0.2">
      <c r="C721" s="56" t="s">
        <v>8</v>
      </c>
      <c r="D721" s="137">
        <f t="shared" si="35"/>
        <v>734495.42669999995</v>
      </c>
      <c r="E721" s="133">
        <f t="shared" si="36"/>
        <v>48702.05</v>
      </c>
      <c r="F721" s="133">
        <f t="shared" si="37"/>
        <v>122996.73</v>
      </c>
      <c r="I721" s="105"/>
      <c r="L721" s="105"/>
      <c r="M721" s="106"/>
      <c r="N721" s="106"/>
      <c r="O721" s="106"/>
      <c r="P721" s="106"/>
    </row>
    <row r="722" spans="3:16" ht="13.5" thickBot="1" x14ac:dyDescent="0.25">
      <c r="C722" s="57" t="s">
        <v>9</v>
      </c>
      <c r="D722" s="138">
        <f t="shared" si="35"/>
        <v>772545.5210999999</v>
      </c>
      <c r="E722" s="134">
        <f t="shared" si="36"/>
        <v>51224.980000000025</v>
      </c>
      <c r="F722" s="133">
        <f t="shared" si="37"/>
        <v>129368.59000000008</v>
      </c>
      <c r="I722" s="105"/>
      <c r="L722" s="105"/>
      <c r="M722" s="106"/>
      <c r="N722" s="106"/>
      <c r="O722" s="106"/>
      <c r="P722" s="106"/>
    </row>
    <row r="723" spans="3:16" ht="13.5" thickBot="1" x14ac:dyDescent="0.25">
      <c r="D723" s="139">
        <f>SUM(D717:D722)</f>
        <v>3886576.4460999998</v>
      </c>
      <c r="E723" s="135">
        <f t="shared" ref="E723:F723" si="38">SUM(E717:E722)</f>
        <v>257706.50000000006</v>
      </c>
      <c r="F723" s="139">
        <f t="shared" si="38"/>
        <v>650836.17000000004</v>
      </c>
      <c r="I723" s="105"/>
      <c r="L723" s="105"/>
      <c r="M723" s="106"/>
      <c r="N723" s="106"/>
      <c r="O723" s="106"/>
      <c r="P723" s="106"/>
    </row>
  </sheetData>
  <mergeCells count="3">
    <mergeCell ref="A1:K1"/>
    <mergeCell ref="A2:E2"/>
    <mergeCell ref="G2:K2"/>
  </mergeCells>
  <pageMargins left="0.75" right="0.75" top="1" bottom="1" header="0" footer="0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2:P700"/>
  <sheetViews>
    <sheetView workbookViewId="0">
      <selection activeCell="A2" sqref="A2"/>
    </sheetView>
  </sheetViews>
  <sheetFormatPr baseColWidth="10" defaultColWidth="11.42578125" defaultRowHeight="12.75" x14ac:dyDescent="0.2"/>
  <cols>
    <col min="1" max="2" width="11.42578125" style="20" customWidth="1"/>
    <col min="3" max="3" width="16.140625" style="20" bestFit="1" customWidth="1"/>
    <col min="4" max="4" width="18.140625" style="20" customWidth="1"/>
    <col min="5" max="5" width="14.85546875" style="20" bestFit="1" customWidth="1"/>
    <col min="6" max="6" width="15.140625" style="20" bestFit="1" customWidth="1"/>
    <col min="13" max="16" width="12.7109375" style="20" bestFit="1" customWidth="1"/>
  </cols>
  <sheetData>
    <row r="2" spans="1:6" ht="15" customHeight="1" x14ac:dyDescent="0.25">
      <c r="A2" s="18" t="s">
        <v>674</v>
      </c>
      <c r="B2" s="28" t="s">
        <v>675</v>
      </c>
      <c r="C2" s="28" t="s">
        <v>676</v>
      </c>
      <c r="D2" s="28" t="s">
        <v>677</v>
      </c>
      <c r="E2" s="28" t="s">
        <v>678</v>
      </c>
      <c r="F2" s="28" t="s">
        <v>679</v>
      </c>
    </row>
    <row r="3" spans="1:6" ht="12.75" customHeight="1" x14ac:dyDescent="0.2">
      <c r="A3" s="89">
        <v>44228</v>
      </c>
      <c r="B3" s="89" t="s">
        <v>680</v>
      </c>
      <c r="C3" s="88" t="s">
        <v>20</v>
      </c>
      <c r="D3" s="88">
        <v>72119.345100000006</v>
      </c>
      <c r="E3" s="96">
        <v>12076.92</v>
      </c>
      <c r="F3" s="96">
        <v>4782</v>
      </c>
    </row>
    <row r="4" spans="1:6" ht="12.75" customHeight="1" x14ac:dyDescent="0.2">
      <c r="A4" s="89">
        <v>44228</v>
      </c>
      <c r="B4" s="89" t="s">
        <v>680</v>
      </c>
      <c r="C4" s="88" t="s">
        <v>21</v>
      </c>
      <c r="D4" s="88">
        <v>314422.31569999998</v>
      </c>
      <c r="E4" s="96">
        <v>52652.36</v>
      </c>
      <c r="F4" s="96">
        <v>20848.34</v>
      </c>
    </row>
    <row r="5" spans="1:6" ht="12.75" customHeight="1" x14ac:dyDescent="0.2">
      <c r="A5" s="89">
        <v>44228</v>
      </c>
      <c r="B5" s="89" t="s">
        <v>680</v>
      </c>
      <c r="C5" s="88" t="s">
        <v>22</v>
      </c>
      <c r="D5" s="88">
        <v>253197.25289999999</v>
      </c>
      <c r="E5" s="96">
        <v>42399.77</v>
      </c>
      <c r="F5" s="96">
        <v>16788.7</v>
      </c>
    </row>
    <row r="6" spans="1:6" ht="12.75" customHeight="1" x14ac:dyDescent="0.2">
      <c r="A6" s="89">
        <v>44228</v>
      </c>
      <c r="B6" s="89" t="s">
        <v>680</v>
      </c>
      <c r="C6" s="88" t="s">
        <v>23</v>
      </c>
      <c r="D6" s="88">
        <v>61.099499999999999</v>
      </c>
      <c r="E6" s="96">
        <v>10.23</v>
      </c>
      <c r="F6" s="96">
        <v>4.05</v>
      </c>
    </row>
    <row r="7" spans="1:6" ht="12.75" customHeight="1" x14ac:dyDescent="0.2">
      <c r="A7" s="89">
        <v>44228</v>
      </c>
      <c r="B7" s="89" t="s">
        <v>680</v>
      </c>
      <c r="C7" s="88" t="s">
        <v>24</v>
      </c>
      <c r="D7" s="88">
        <v>151.64420000000001</v>
      </c>
      <c r="E7" s="96">
        <v>25.39</v>
      </c>
      <c r="F7" s="96">
        <v>10.06</v>
      </c>
    </row>
    <row r="8" spans="1:6" ht="12.75" customHeight="1" x14ac:dyDescent="0.2">
      <c r="A8" s="89">
        <v>44228</v>
      </c>
      <c r="B8" s="89" t="s">
        <v>680</v>
      </c>
      <c r="C8" s="88" t="s">
        <v>25</v>
      </c>
      <c r="D8" s="88">
        <v>45.394500000000001</v>
      </c>
      <c r="E8" s="96">
        <v>7.6</v>
      </c>
      <c r="F8" s="96">
        <v>3.01</v>
      </c>
    </row>
    <row r="9" spans="1:6" ht="12.75" customHeight="1" x14ac:dyDescent="0.2">
      <c r="A9" s="89">
        <v>44228</v>
      </c>
      <c r="B9" s="89" t="s">
        <v>680</v>
      </c>
      <c r="C9" s="88" t="s">
        <v>26</v>
      </c>
      <c r="D9" s="88">
        <v>8.7881</v>
      </c>
      <c r="E9" s="96">
        <v>1.47</v>
      </c>
      <c r="F9" s="96">
        <v>0.57999999999999996</v>
      </c>
    </row>
    <row r="10" spans="1:6" ht="12.75" customHeight="1" x14ac:dyDescent="0.2">
      <c r="A10" s="89">
        <v>44228</v>
      </c>
      <c r="B10" s="89" t="s">
        <v>680</v>
      </c>
      <c r="C10" s="88" t="s">
        <v>711</v>
      </c>
      <c r="D10" s="88">
        <v>118.6703</v>
      </c>
      <c r="E10" s="96">
        <v>19.87</v>
      </c>
      <c r="F10" s="96">
        <v>7.87</v>
      </c>
    </row>
    <row r="11" spans="1:6" ht="12.75" customHeight="1" x14ac:dyDescent="0.2">
      <c r="A11" s="89">
        <v>44228</v>
      </c>
      <c r="B11" s="89" t="s">
        <v>680</v>
      </c>
      <c r="C11" s="88" t="s">
        <v>712</v>
      </c>
      <c r="D11" s="88">
        <v>1.9219999999999999</v>
      </c>
      <c r="E11" s="96">
        <v>0.32</v>
      </c>
      <c r="F11" s="96">
        <v>0.13</v>
      </c>
    </row>
    <row r="12" spans="1:6" ht="12.75" customHeight="1" x14ac:dyDescent="0.2">
      <c r="A12" s="89">
        <v>44228</v>
      </c>
      <c r="B12" s="89" t="s">
        <v>680</v>
      </c>
      <c r="C12" s="88" t="s">
        <v>704</v>
      </c>
      <c r="D12" s="88">
        <v>19.609400000000001</v>
      </c>
      <c r="E12" s="96">
        <v>3.28</v>
      </c>
      <c r="F12" s="96">
        <v>1.3</v>
      </c>
    </row>
    <row r="13" spans="1:6" ht="12.75" customHeight="1" x14ac:dyDescent="0.2">
      <c r="A13" s="89">
        <v>44228</v>
      </c>
      <c r="B13" s="89" t="s">
        <v>680</v>
      </c>
      <c r="C13" s="88" t="s">
        <v>27</v>
      </c>
      <c r="D13" s="88">
        <v>533.48789999999997</v>
      </c>
      <c r="E13" s="96">
        <v>89.34</v>
      </c>
      <c r="F13" s="96">
        <v>35.369999999999997</v>
      </c>
    </row>
    <row r="14" spans="1:6" ht="12.75" customHeight="1" x14ac:dyDescent="0.2">
      <c r="A14" s="89">
        <v>44228</v>
      </c>
      <c r="B14" s="89" t="s">
        <v>680</v>
      </c>
      <c r="C14" s="88" t="s">
        <v>705</v>
      </c>
      <c r="D14" s="88">
        <v>8.5752000000000006</v>
      </c>
      <c r="E14" s="96">
        <v>1.44</v>
      </c>
      <c r="F14" s="96">
        <v>0.56999999999999995</v>
      </c>
    </row>
    <row r="15" spans="1:6" ht="12.75" customHeight="1" x14ac:dyDescent="0.2">
      <c r="A15" s="89">
        <v>44228</v>
      </c>
      <c r="B15" s="89" t="s">
        <v>680</v>
      </c>
      <c r="C15" s="88" t="s">
        <v>28</v>
      </c>
      <c r="D15" s="88">
        <v>154.2139</v>
      </c>
      <c r="E15" s="96">
        <v>25.82</v>
      </c>
      <c r="F15" s="96">
        <v>10.23</v>
      </c>
    </row>
    <row r="16" spans="1:6" ht="12.75" customHeight="1" x14ac:dyDescent="0.2">
      <c r="A16" s="89">
        <v>44228</v>
      </c>
      <c r="B16" s="89" t="s">
        <v>680</v>
      </c>
      <c r="C16" s="88" t="s">
        <v>29</v>
      </c>
      <c r="D16" s="88">
        <v>11.712</v>
      </c>
      <c r="E16" s="96">
        <v>1.96</v>
      </c>
      <c r="F16" s="96">
        <v>0.78</v>
      </c>
    </row>
    <row r="17" spans="1:6" ht="12.75" customHeight="1" x14ac:dyDescent="0.2">
      <c r="A17" s="89">
        <v>44228</v>
      </c>
      <c r="B17" s="89" t="s">
        <v>680</v>
      </c>
      <c r="C17" s="88" t="s">
        <v>713</v>
      </c>
      <c r="D17" s="88">
        <v>1.4688000000000001</v>
      </c>
      <c r="E17" s="96">
        <v>0.25</v>
      </c>
      <c r="F17" s="96">
        <v>0.1</v>
      </c>
    </row>
    <row r="18" spans="1:6" ht="12.75" customHeight="1" x14ac:dyDescent="0.2">
      <c r="A18" s="89">
        <v>44228</v>
      </c>
      <c r="B18" s="89" t="s">
        <v>680</v>
      </c>
      <c r="C18" s="88" t="s">
        <v>30</v>
      </c>
      <c r="D18" s="88">
        <v>24.801600000000001</v>
      </c>
      <c r="E18" s="96">
        <v>4.1500000000000004</v>
      </c>
      <c r="F18" s="96">
        <v>1.64</v>
      </c>
    </row>
    <row r="19" spans="1:6" ht="12.75" customHeight="1" x14ac:dyDescent="0.2">
      <c r="A19" s="89">
        <v>44228</v>
      </c>
      <c r="B19" s="89" t="s">
        <v>680</v>
      </c>
      <c r="C19" s="88" t="s">
        <v>728</v>
      </c>
      <c r="D19" s="88">
        <v>2.0327999999999999</v>
      </c>
      <c r="E19" s="96">
        <v>0.34</v>
      </c>
      <c r="F19" s="96">
        <v>0.13</v>
      </c>
    </row>
    <row r="20" spans="1:6" ht="12.75" customHeight="1" x14ac:dyDescent="0.2">
      <c r="A20" s="89">
        <v>44228</v>
      </c>
      <c r="B20" s="89" t="s">
        <v>680</v>
      </c>
      <c r="C20" s="88" t="s">
        <v>31</v>
      </c>
      <c r="D20" s="88">
        <v>56.621299999999998</v>
      </c>
      <c r="E20" s="96">
        <v>9.48</v>
      </c>
      <c r="F20" s="96">
        <v>3.75</v>
      </c>
    </row>
    <row r="21" spans="1:6" ht="12.75" customHeight="1" x14ac:dyDescent="0.2">
      <c r="A21" s="89">
        <v>44228</v>
      </c>
      <c r="B21" s="89" t="s">
        <v>680</v>
      </c>
      <c r="C21" s="88" t="s">
        <v>32</v>
      </c>
      <c r="D21" s="88">
        <v>5.0114999999999998</v>
      </c>
      <c r="E21" s="96">
        <v>0.84</v>
      </c>
      <c r="F21" s="96">
        <v>0.33</v>
      </c>
    </row>
    <row r="22" spans="1:6" ht="12.75" customHeight="1" x14ac:dyDescent="0.2">
      <c r="A22" s="89">
        <v>44228</v>
      </c>
      <c r="B22" s="89" t="s">
        <v>680</v>
      </c>
      <c r="C22" s="88" t="s">
        <v>714</v>
      </c>
      <c r="D22" s="88">
        <v>0.63</v>
      </c>
      <c r="E22" s="96">
        <v>0.11</v>
      </c>
      <c r="F22" s="96">
        <v>0.04</v>
      </c>
    </row>
    <row r="23" spans="1:6" ht="12.75" customHeight="1" x14ac:dyDescent="0.2">
      <c r="A23" s="89">
        <v>44228</v>
      </c>
      <c r="B23" s="89" t="s">
        <v>680</v>
      </c>
      <c r="C23" s="88" t="s">
        <v>33</v>
      </c>
      <c r="D23" s="88">
        <v>0.49509999999999998</v>
      </c>
      <c r="E23" s="96">
        <v>0.08</v>
      </c>
      <c r="F23" s="96">
        <v>0.03</v>
      </c>
    </row>
    <row r="24" spans="1:6" ht="12.75" customHeight="1" x14ac:dyDescent="0.2">
      <c r="A24" s="89">
        <v>44228</v>
      </c>
      <c r="B24" s="89" t="s">
        <v>680</v>
      </c>
      <c r="C24" s="88" t="s">
        <v>693</v>
      </c>
      <c r="D24" s="88">
        <v>2.4104000000000001</v>
      </c>
      <c r="E24" s="96">
        <v>0.4</v>
      </c>
      <c r="F24" s="96">
        <v>0.16</v>
      </c>
    </row>
    <row r="25" spans="1:6" ht="12.75" customHeight="1" x14ac:dyDescent="0.2">
      <c r="A25" s="89">
        <v>44228</v>
      </c>
      <c r="B25" s="89" t="s">
        <v>680</v>
      </c>
      <c r="C25" s="88" t="s">
        <v>729</v>
      </c>
      <c r="D25" s="88">
        <v>1.49E-2</v>
      </c>
      <c r="E25" s="96">
        <v>0</v>
      </c>
      <c r="F25" s="96">
        <v>0</v>
      </c>
    </row>
    <row r="26" spans="1:6" ht="12.75" customHeight="1" x14ac:dyDescent="0.2">
      <c r="A26" s="89">
        <v>44228</v>
      </c>
      <c r="B26" s="89" t="s">
        <v>680</v>
      </c>
      <c r="C26" s="88" t="s">
        <v>715</v>
      </c>
      <c r="D26" s="88">
        <v>6.3502000000000001</v>
      </c>
      <c r="E26" s="96">
        <v>1.06</v>
      </c>
      <c r="F26" s="96">
        <v>0.42</v>
      </c>
    </row>
    <row r="27" spans="1:6" ht="12.75" customHeight="1" x14ac:dyDescent="0.2">
      <c r="A27" s="89">
        <v>44228</v>
      </c>
      <c r="B27" s="89" t="s">
        <v>680</v>
      </c>
      <c r="C27" s="88" t="s">
        <v>694</v>
      </c>
      <c r="D27" s="88">
        <v>6.3703000000000003</v>
      </c>
      <c r="E27" s="96">
        <v>1.07</v>
      </c>
      <c r="F27" s="96">
        <v>0.42</v>
      </c>
    </row>
    <row r="28" spans="1:6" ht="12.75" customHeight="1" x14ac:dyDescent="0.2">
      <c r="A28" s="89">
        <v>44228</v>
      </c>
      <c r="B28" s="89" t="s">
        <v>680</v>
      </c>
      <c r="C28" s="88" t="s">
        <v>34</v>
      </c>
      <c r="D28" s="88">
        <v>182.85929999999999</v>
      </c>
      <c r="E28" s="96">
        <v>30.62</v>
      </c>
      <c r="F28" s="96">
        <v>12.12</v>
      </c>
    </row>
    <row r="29" spans="1:6" ht="12.75" customHeight="1" x14ac:dyDescent="0.2">
      <c r="A29" s="89">
        <v>44228</v>
      </c>
      <c r="B29" s="89" t="s">
        <v>680</v>
      </c>
      <c r="C29" s="88" t="s">
        <v>35</v>
      </c>
      <c r="D29" s="88">
        <v>6663.3</v>
      </c>
      <c r="E29" s="96">
        <v>1115.82</v>
      </c>
      <c r="F29" s="96">
        <v>441.82</v>
      </c>
    </row>
    <row r="30" spans="1:6" ht="12.75" customHeight="1" x14ac:dyDescent="0.2">
      <c r="A30" s="89">
        <v>44228</v>
      </c>
      <c r="B30" s="89" t="s">
        <v>680</v>
      </c>
      <c r="C30" s="88" t="s">
        <v>36</v>
      </c>
      <c r="D30" s="88">
        <v>143.9528</v>
      </c>
      <c r="E30" s="96">
        <v>24.11</v>
      </c>
      <c r="F30" s="96">
        <v>9.5500000000000007</v>
      </c>
    </row>
    <row r="31" spans="1:6" ht="12.75" customHeight="1" x14ac:dyDescent="0.2">
      <c r="A31" s="89">
        <v>44228</v>
      </c>
      <c r="B31" s="89" t="s">
        <v>680</v>
      </c>
      <c r="C31" s="88" t="s">
        <v>37</v>
      </c>
      <c r="D31" s="88">
        <v>9.0840999999999994</v>
      </c>
      <c r="E31" s="96">
        <v>1.52</v>
      </c>
      <c r="F31" s="96">
        <v>0.6</v>
      </c>
    </row>
    <row r="32" spans="1:6" ht="12.75" customHeight="1" x14ac:dyDescent="0.2">
      <c r="A32" s="89">
        <v>44228</v>
      </c>
      <c r="B32" s="89" t="s">
        <v>680</v>
      </c>
      <c r="C32" s="88" t="s">
        <v>38</v>
      </c>
      <c r="D32" s="88">
        <v>92.901399999999995</v>
      </c>
      <c r="E32" s="96">
        <v>15.56</v>
      </c>
      <c r="F32" s="96">
        <v>6.16</v>
      </c>
    </row>
    <row r="33" spans="1:6" ht="12.75" customHeight="1" x14ac:dyDescent="0.2">
      <c r="A33" s="89">
        <v>44228</v>
      </c>
      <c r="B33" s="89" t="s">
        <v>680</v>
      </c>
      <c r="C33" s="88" t="s">
        <v>39</v>
      </c>
      <c r="D33" s="88">
        <v>0.26729999999999998</v>
      </c>
      <c r="E33" s="96">
        <v>0.04</v>
      </c>
      <c r="F33" s="96">
        <v>0.02</v>
      </c>
    </row>
    <row r="34" spans="1:6" ht="12.75" customHeight="1" x14ac:dyDescent="0.2">
      <c r="A34" s="89">
        <v>44228</v>
      </c>
      <c r="B34" s="89" t="s">
        <v>680</v>
      </c>
      <c r="C34" s="88" t="s">
        <v>40</v>
      </c>
      <c r="D34" s="88">
        <v>0.21809999999999999</v>
      </c>
      <c r="E34" s="96">
        <v>0.04</v>
      </c>
      <c r="F34" s="96">
        <v>0.01</v>
      </c>
    </row>
    <row r="35" spans="1:6" ht="12.75" customHeight="1" x14ac:dyDescent="0.2">
      <c r="A35" s="89">
        <v>44228</v>
      </c>
      <c r="B35" s="89" t="s">
        <v>680</v>
      </c>
      <c r="C35" s="88" t="s">
        <v>688</v>
      </c>
      <c r="D35" s="88">
        <v>3.1968999999999999</v>
      </c>
      <c r="E35" s="96">
        <v>0.54</v>
      </c>
      <c r="F35" s="96">
        <v>0.21</v>
      </c>
    </row>
    <row r="36" spans="1:6" ht="12.75" customHeight="1" x14ac:dyDescent="0.2">
      <c r="A36" s="89">
        <v>44228</v>
      </c>
      <c r="B36" s="89" t="s">
        <v>680</v>
      </c>
      <c r="C36" s="88" t="s">
        <v>685</v>
      </c>
      <c r="D36" s="88">
        <v>5.51</v>
      </c>
      <c r="E36" s="96">
        <v>0.92</v>
      </c>
      <c r="F36" s="96">
        <v>0.37</v>
      </c>
    </row>
    <row r="37" spans="1:6" ht="12.75" customHeight="1" x14ac:dyDescent="0.2">
      <c r="A37" s="89">
        <v>44228</v>
      </c>
      <c r="B37" s="89" t="s">
        <v>680</v>
      </c>
      <c r="C37" s="88" t="s">
        <v>41</v>
      </c>
      <c r="D37" s="88">
        <v>16.470800000000001</v>
      </c>
      <c r="E37" s="96">
        <v>2.76</v>
      </c>
      <c r="F37" s="96">
        <v>1.0900000000000001</v>
      </c>
    </row>
    <row r="38" spans="1:6" ht="12.75" customHeight="1" x14ac:dyDescent="0.2">
      <c r="A38" s="89">
        <v>44228</v>
      </c>
      <c r="B38" s="89" t="s">
        <v>680</v>
      </c>
      <c r="C38" s="88" t="s">
        <v>42</v>
      </c>
      <c r="D38" s="88">
        <v>22.753599999999999</v>
      </c>
      <c r="E38" s="96">
        <v>3.81</v>
      </c>
      <c r="F38" s="96">
        <v>1.51</v>
      </c>
    </row>
    <row r="39" spans="1:6" ht="12.75" customHeight="1" x14ac:dyDescent="0.2">
      <c r="A39" s="89">
        <v>44228</v>
      </c>
      <c r="B39" s="89" t="s">
        <v>680</v>
      </c>
      <c r="C39" s="88" t="s">
        <v>43</v>
      </c>
      <c r="D39" s="88">
        <v>1342.5161000000001</v>
      </c>
      <c r="E39" s="96">
        <v>224.81</v>
      </c>
      <c r="F39" s="96">
        <v>89.02</v>
      </c>
    </row>
    <row r="40" spans="1:6" ht="12.75" customHeight="1" x14ac:dyDescent="0.2">
      <c r="A40" s="89">
        <v>44228</v>
      </c>
      <c r="B40" s="89" t="s">
        <v>680</v>
      </c>
      <c r="C40" s="88" t="s">
        <v>44</v>
      </c>
      <c r="D40" s="88">
        <v>119.7591</v>
      </c>
      <c r="E40" s="96">
        <v>20.05</v>
      </c>
      <c r="F40" s="96">
        <v>7.94</v>
      </c>
    </row>
    <row r="41" spans="1:6" ht="12.75" customHeight="1" x14ac:dyDescent="0.2">
      <c r="A41" s="89">
        <v>44228</v>
      </c>
      <c r="B41" s="89" t="s">
        <v>680</v>
      </c>
      <c r="C41" s="88" t="s">
        <v>45</v>
      </c>
      <c r="D41" s="88">
        <v>170.7346</v>
      </c>
      <c r="E41" s="96">
        <v>28.59</v>
      </c>
      <c r="F41" s="96">
        <v>11.32</v>
      </c>
    </row>
    <row r="42" spans="1:6" ht="12.75" customHeight="1" x14ac:dyDescent="0.2">
      <c r="A42" s="89">
        <v>44228</v>
      </c>
      <c r="B42" s="89" t="s">
        <v>680</v>
      </c>
      <c r="C42" s="88" t="s">
        <v>46</v>
      </c>
      <c r="D42" s="88">
        <v>203.12569999999999</v>
      </c>
      <c r="E42" s="96">
        <v>34.01</v>
      </c>
      <c r="F42" s="96">
        <v>13.47</v>
      </c>
    </row>
    <row r="43" spans="1:6" ht="12.75" customHeight="1" x14ac:dyDescent="0.2">
      <c r="A43" s="89">
        <v>44228</v>
      </c>
      <c r="B43" s="89" t="s">
        <v>680</v>
      </c>
      <c r="C43" s="88" t="s">
        <v>47</v>
      </c>
      <c r="D43" s="88">
        <v>149.7824</v>
      </c>
      <c r="E43" s="96">
        <v>25.08</v>
      </c>
      <c r="F43" s="96">
        <v>9.93</v>
      </c>
    </row>
    <row r="44" spans="1:6" ht="12.75" customHeight="1" x14ac:dyDescent="0.2">
      <c r="A44" s="89">
        <v>44228</v>
      </c>
      <c r="B44" s="89" t="s">
        <v>680</v>
      </c>
      <c r="C44" s="88" t="s">
        <v>48</v>
      </c>
      <c r="D44" s="88">
        <v>255.49039999999999</v>
      </c>
      <c r="E44" s="96">
        <v>42.78</v>
      </c>
      <c r="F44" s="96">
        <v>16.940000000000001</v>
      </c>
    </row>
    <row r="45" spans="1:6" ht="12.75" customHeight="1" x14ac:dyDescent="0.2">
      <c r="A45" s="89">
        <v>44228</v>
      </c>
      <c r="B45" s="89" t="s">
        <v>680</v>
      </c>
      <c r="C45" s="88" t="s">
        <v>49</v>
      </c>
      <c r="D45" s="88">
        <v>60.6873</v>
      </c>
      <c r="E45" s="96">
        <v>10.16</v>
      </c>
      <c r="F45" s="96">
        <v>4.0199999999999996</v>
      </c>
    </row>
    <row r="46" spans="1:6" ht="12.75" customHeight="1" x14ac:dyDescent="0.2">
      <c r="A46" s="89">
        <v>44228</v>
      </c>
      <c r="B46" s="89" t="s">
        <v>680</v>
      </c>
      <c r="C46" s="88" t="s">
        <v>50</v>
      </c>
      <c r="D46" s="88">
        <v>96.566199999999995</v>
      </c>
      <c r="E46" s="96">
        <v>16.170000000000002</v>
      </c>
      <c r="F46" s="96">
        <v>6.4</v>
      </c>
    </row>
    <row r="47" spans="1:6" ht="12.75" customHeight="1" x14ac:dyDescent="0.2">
      <c r="A47" s="89">
        <v>44228</v>
      </c>
      <c r="B47" s="89" t="s">
        <v>680</v>
      </c>
      <c r="C47" s="88" t="s">
        <v>51</v>
      </c>
      <c r="D47" s="88">
        <v>444.32580000000002</v>
      </c>
      <c r="E47" s="96">
        <v>74.41</v>
      </c>
      <c r="F47" s="96">
        <v>29.46</v>
      </c>
    </row>
    <row r="48" spans="1:6" ht="12.75" customHeight="1" x14ac:dyDescent="0.2">
      <c r="A48" s="89">
        <v>44228</v>
      </c>
      <c r="B48" s="89" t="s">
        <v>680</v>
      </c>
      <c r="C48" s="88" t="s">
        <v>52</v>
      </c>
      <c r="D48" s="88">
        <v>44.462400000000002</v>
      </c>
      <c r="E48" s="96">
        <v>7.45</v>
      </c>
      <c r="F48" s="96">
        <v>2.95</v>
      </c>
    </row>
    <row r="49" spans="1:6" ht="12.75" customHeight="1" x14ac:dyDescent="0.2">
      <c r="A49" s="89">
        <v>44228</v>
      </c>
      <c r="B49" s="89" t="s">
        <v>680</v>
      </c>
      <c r="C49" s="88" t="s">
        <v>716</v>
      </c>
      <c r="D49" s="88">
        <v>232.58430000000001</v>
      </c>
      <c r="E49" s="96">
        <v>38.950000000000003</v>
      </c>
      <c r="F49" s="96">
        <v>15.42</v>
      </c>
    </row>
    <row r="50" spans="1:6" ht="12.75" customHeight="1" x14ac:dyDescent="0.2">
      <c r="A50" s="89">
        <v>44228</v>
      </c>
      <c r="B50" s="89" t="s">
        <v>680</v>
      </c>
      <c r="C50" s="88" t="s">
        <v>53</v>
      </c>
      <c r="D50" s="88">
        <v>3.3180999999999998</v>
      </c>
      <c r="E50" s="96">
        <v>0.56000000000000005</v>
      </c>
      <c r="F50" s="96">
        <v>0.22</v>
      </c>
    </row>
    <row r="51" spans="1:6" ht="12.75" customHeight="1" x14ac:dyDescent="0.2">
      <c r="A51" s="89">
        <v>44228</v>
      </c>
      <c r="B51" s="89" t="s">
        <v>680</v>
      </c>
      <c r="C51" s="88" t="s">
        <v>54</v>
      </c>
      <c r="D51" s="88">
        <v>48.022300000000001</v>
      </c>
      <c r="E51" s="96">
        <v>8.0399999999999991</v>
      </c>
      <c r="F51" s="96">
        <v>3.18</v>
      </c>
    </row>
    <row r="52" spans="1:6" ht="12.75" customHeight="1" x14ac:dyDescent="0.2">
      <c r="A52" s="89">
        <v>44228</v>
      </c>
      <c r="B52" s="89" t="s">
        <v>680</v>
      </c>
      <c r="C52" s="88" t="s">
        <v>55</v>
      </c>
      <c r="D52" s="88">
        <v>18.081299999999999</v>
      </c>
      <c r="E52" s="96">
        <v>3.03</v>
      </c>
      <c r="F52" s="96">
        <v>1.2</v>
      </c>
    </row>
    <row r="53" spans="1:6" ht="12.75" customHeight="1" x14ac:dyDescent="0.2">
      <c r="A53" s="89">
        <v>44228</v>
      </c>
      <c r="B53" s="89" t="s">
        <v>680</v>
      </c>
      <c r="C53" s="88" t="s">
        <v>56</v>
      </c>
      <c r="D53" s="88">
        <v>79.256600000000006</v>
      </c>
      <c r="E53" s="96">
        <v>13.27</v>
      </c>
      <c r="F53" s="96">
        <v>5.26</v>
      </c>
    </row>
    <row r="54" spans="1:6" ht="12.75" customHeight="1" x14ac:dyDescent="0.2">
      <c r="A54" s="89">
        <v>44228</v>
      </c>
      <c r="B54" s="89" t="s">
        <v>680</v>
      </c>
      <c r="C54" s="88" t="s">
        <v>57</v>
      </c>
      <c r="D54" s="88">
        <v>116.59399999999999</v>
      </c>
      <c r="E54" s="96">
        <v>19.52</v>
      </c>
      <c r="F54" s="96">
        <v>7.73</v>
      </c>
    </row>
    <row r="55" spans="1:6" ht="12.75" customHeight="1" x14ac:dyDescent="0.2">
      <c r="A55" s="89">
        <v>44228</v>
      </c>
      <c r="B55" s="89" t="s">
        <v>680</v>
      </c>
      <c r="C55" s="88" t="s">
        <v>58</v>
      </c>
      <c r="D55" s="88">
        <v>14.8399</v>
      </c>
      <c r="E55" s="96">
        <v>2.4900000000000002</v>
      </c>
      <c r="F55" s="96">
        <v>0.98</v>
      </c>
    </row>
    <row r="56" spans="1:6" ht="12.75" customHeight="1" x14ac:dyDescent="0.2">
      <c r="A56" s="89">
        <v>44228</v>
      </c>
      <c r="B56" s="89" t="s">
        <v>680</v>
      </c>
      <c r="C56" s="88" t="s">
        <v>59</v>
      </c>
      <c r="D56" s="88">
        <v>330.45749999999998</v>
      </c>
      <c r="E56" s="96">
        <v>55.34</v>
      </c>
      <c r="F56" s="96">
        <v>21.91</v>
      </c>
    </row>
    <row r="57" spans="1:6" ht="12.75" customHeight="1" x14ac:dyDescent="0.2">
      <c r="A57" s="89">
        <v>44228</v>
      </c>
      <c r="B57" s="89" t="s">
        <v>680</v>
      </c>
      <c r="C57" s="88" t="s">
        <v>60</v>
      </c>
      <c r="D57" s="88">
        <v>47.341099999999997</v>
      </c>
      <c r="E57" s="96">
        <v>7.93</v>
      </c>
      <c r="F57" s="96">
        <v>3.14</v>
      </c>
    </row>
    <row r="58" spans="1:6" ht="12.75" customHeight="1" x14ac:dyDescent="0.2">
      <c r="A58" s="89">
        <v>44228</v>
      </c>
      <c r="B58" s="89" t="s">
        <v>680</v>
      </c>
      <c r="C58" s="88" t="s">
        <v>61</v>
      </c>
      <c r="D58" s="88">
        <v>155.55000000000001</v>
      </c>
      <c r="E58" s="96">
        <v>26.05</v>
      </c>
      <c r="F58" s="96">
        <v>10.31</v>
      </c>
    </row>
    <row r="59" spans="1:6" ht="12.75" customHeight="1" x14ac:dyDescent="0.2">
      <c r="A59" s="89">
        <v>44228</v>
      </c>
      <c r="B59" s="89" t="s">
        <v>680</v>
      </c>
      <c r="C59" s="88" t="s">
        <v>62</v>
      </c>
      <c r="D59" s="88">
        <v>27.912199999999999</v>
      </c>
      <c r="E59" s="96">
        <v>4.67</v>
      </c>
      <c r="F59" s="96">
        <v>1.85</v>
      </c>
    </row>
    <row r="60" spans="1:6" ht="12.75" customHeight="1" x14ac:dyDescent="0.2">
      <c r="A60" s="89">
        <v>44228</v>
      </c>
      <c r="B60" s="89" t="s">
        <v>680</v>
      </c>
      <c r="C60" s="88" t="s">
        <v>63</v>
      </c>
      <c r="D60" s="88">
        <v>757.29740000000004</v>
      </c>
      <c r="E60" s="96">
        <v>126.82</v>
      </c>
      <c r="F60" s="96">
        <v>50.21</v>
      </c>
    </row>
    <row r="61" spans="1:6" ht="12.75" customHeight="1" x14ac:dyDescent="0.2">
      <c r="A61" s="89">
        <v>44228</v>
      </c>
      <c r="B61" s="89" t="s">
        <v>680</v>
      </c>
      <c r="C61" s="88" t="s">
        <v>64</v>
      </c>
      <c r="D61" s="88">
        <v>2025.2082</v>
      </c>
      <c r="E61" s="96">
        <v>339.14</v>
      </c>
      <c r="F61" s="96">
        <v>134.29</v>
      </c>
    </row>
    <row r="62" spans="1:6" ht="12.75" customHeight="1" x14ac:dyDescent="0.2">
      <c r="A62" s="89">
        <v>44228</v>
      </c>
      <c r="B62" s="89" t="s">
        <v>680</v>
      </c>
      <c r="C62" s="88" t="s">
        <v>65</v>
      </c>
      <c r="D62" s="88">
        <v>40.915300000000002</v>
      </c>
      <c r="E62" s="96">
        <v>6.85</v>
      </c>
      <c r="F62" s="96">
        <v>2.71</v>
      </c>
    </row>
    <row r="63" spans="1:6" ht="12.75" customHeight="1" x14ac:dyDescent="0.2">
      <c r="A63" s="89">
        <v>44228</v>
      </c>
      <c r="B63" s="89" t="s">
        <v>680</v>
      </c>
      <c r="C63" s="88" t="s">
        <v>66</v>
      </c>
      <c r="D63" s="88">
        <v>103.6113</v>
      </c>
      <c r="E63" s="96">
        <v>17.350000000000001</v>
      </c>
      <c r="F63" s="96">
        <v>6.87</v>
      </c>
    </row>
    <row r="64" spans="1:6" ht="12.75" customHeight="1" x14ac:dyDescent="0.2">
      <c r="A64" s="89">
        <v>44228</v>
      </c>
      <c r="B64" s="89" t="s">
        <v>680</v>
      </c>
      <c r="C64" s="88" t="s">
        <v>67</v>
      </c>
      <c r="D64" s="88">
        <v>82.702600000000004</v>
      </c>
      <c r="E64" s="96">
        <v>13.85</v>
      </c>
      <c r="F64" s="96">
        <v>5.48</v>
      </c>
    </row>
    <row r="65" spans="1:6" ht="12.75" customHeight="1" x14ac:dyDescent="0.2">
      <c r="A65" s="89">
        <v>44228</v>
      </c>
      <c r="B65" s="89" t="s">
        <v>680</v>
      </c>
      <c r="C65" s="88" t="s">
        <v>68</v>
      </c>
      <c r="D65" s="88">
        <v>79.174000000000007</v>
      </c>
      <c r="E65" s="96">
        <v>13.26</v>
      </c>
      <c r="F65" s="96">
        <v>5.25</v>
      </c>
    </row>
    <row r="66" spans="1:6" ht="12.75" customHeight="1" x14ac:dyDescent="0.2">
      <c r="A66" s="89">
        <v>44228</v>
      </c>
      <c r="B66" s="89" t="s">
        <v>680</v>
      </c>
      <c r="C66" s="88" t="s">
        <v>69</v>
      </c>
      <c r="D66" s="88">
        <v>69.906099999999995</v>
      </c>
      <c r="E66" s="96">
        <v>11.71</v>
      </c>
      <c r="F66" s="96">
        <v>4.6399999999999997</v>
      </c>
    </row>
    <row r="67" spans="1:6" ht="12.75" customHeight="1" x14ac:dyDescent="0.2">
      <c r="A67" s="89">
        <v>44228</v>
      </c>
      <c r="B67" s="89" t="s">
        <v>680</v>
      </c>
      <c r="C67" s="88" t="s">
        <v>70</v>
      </c>
      <c r="D67" s="88">
        <v>82.9495</v>
      </c>
      <c r="E67" s="96">
        <v>13.89</v>
      </c>
      <c r="F67" s="96">
        <v>5.5</v>
      </c>
    </row>
    <row r="68" spans="1:6" ht="12.75" customHeight="1" x14ac:dyDescent="0.2">
      <c r="A68" s="89">
        <v>44228</v>
      </c>
      <c r="B68" s="89" t="s">
        <v>680</v>
      </c>
      <c r="C68" s="88" t="s">
        <v>71</v>
      </c>
      <c r="D68" s="88">
        <v>301.62549999999999</v>
      </c>
      <c r="E68" s="96">
        <v>50.51</v>
      </c>
      <c r="F68" s="96">
        <v>20</v>
      </c>
    </row>
    <row r="69" spans="1:6" ht="12.75" customHeight="1" x14ac:dyDescent="0.2">
      <c r="A69" s="89">
        <v>44228</v>
      </c>
      <c r="B69" s="89" t="s">
        <v>680</v>
      </c>
      <c r="C69" s="88" t="s">
        <v>72</v>
      </c>
      <c r="D69" s="88">
        <v>198.3896</v>
      </c>
      <c r="E69" s="96">
        <v>33.22</v>
      </c>
      <c r="F69" s="96">
        <v>13.15</v>
      </c>
    </row>
    <row r="70" spans="1:6" ht="12.75" customHeight="1" x14ac:dyDescent="0.2">
      <c r="A70" s="89">
        <v>44228</v>
      </c>
      <c r="B70" s="89" t="s">
        <v>680</v>
      </c>
      <c r="C70" s="88" t="s">
        <v>73</v>
      </c>
      <c r="D70" s="88">
        <v>180.60220000000001</v>
      </c>
      <c r="E70" s="96">
        <v>30.24</v>
      </c>
      <c r="F70" s="96">
        <v>11.98</v>
      </c>
    </row>
    <row r="71" spans="1:6" ht="12.75" customHeight="1" x14ac:dyDescent="0.2">
      <c r="A71" s="89">
        <v>44228</v>
      </c>
      <c r="B71" s="89" t="s">
        <v>680</v>
      </c>
      <c r="C71" s="88" t="s">
        <v>74</v>
      </c>
      <c r="D71" s="88">
        <v>55.199399999999997</v>
      </c>
      <c r="E71" s="96">
        <v>9.24</v>
      </c>
      <c r="F71" s="96">
        <v>3.66</v>
      </c>
    </row>
    <row r="72" spans="1:6" ht="12.75" customHeight="1" x14ac:dyDescent="0.2">
      <c r="A72" s="89">
        <v>44228</v>
      </c>
      <c r="B72" s="89" t="s">
        <v>680</v>
      </c>
      <c r="C72" s="88" t="s">
        <v>75</v>
      </c>
      <c r="D72" s="88">
        <v>31.447299999999998</v>
      </c>
      <c r="E72" s="96">
        <v>5.27</v>
      </c>
      <c r="F72" s="96">
        <v>2.09</v>
      </c>
    </row>
    <row r="73" spans="1:6" ht="12.75" customHeight="1" x14ac:dyDescent="0.2">
      <c r="A73" s="89">
        <v>44228</v>
      </c>
      <c r="B73" s="89" t="s">
        <v>680</v>
      </c>
      <c r="C73" s="88" t="s">
        <v>76</v>
      </c>
      <c r="D73" s="88">
        <v>145.66460000000001</v>
      </c>
      <c r="E73" s="96">
        <v>24.39</v>
      </c>
      <c r="F73" s="96">
        <v>9.66</v>
      </c>
    </row>
    <row r="74" spans="1:6" ht="12.75" customHeight="1" x14ac:dyDescent="0.2">
      <c r="A74" s="89">
        <v>44228</v>
      </c>
      <c r="B74" s="89" t="s">
        <v>680</v>
      </c>
      <c r="C74" s="88" t="s">
        <v>77</v>
      </c>
      <c r="D74" s="88">
        <v>37.045099999999998</v>
      </c>
      <c r="E74" s="96">
        <v>6.2</v>
      </c>
      <c r="F74" s="96">
        <v>2.46</v>
      </c>
    </row>
    <row r="75" spans="1:6" ht="12.75" customHeight="1" x14ac:dyDescent="0.2">
      <c r="A75" s="89">
        <v>44228</v>
      </c>
      <c r="B75" s="89" t="s">
        <v>680</v>
      </c>
      <c r="C75" s="88" t="s">
        <v>78</v>
      </c>
      <c r="D75" s="88">
        <v>167.8777</v>
      </c>
      <c r="E75" s="96">
        <v>28.11</v>
      </c>
      <c r="F75" s="96">
        <v>11.13</v>
      </c>
    </row>
    <row r="76" spans="1:6" ht="12.75" customHeight="1" x14ac:dyDescent="0.2">
      <c r="A76" s="89">
        <v>44228</v>
      </c>
      <c r="B76" s="89" t="s">
        <v>680</v>
      </c>
      <c r="C76" s="88" t="s">
        <v>79</v>
      </c>
      <c r="D76" s="88">
        <v>638.51660000000004</v>
      </c>
      <c r="E76" s="96">
        <v>106.92</v>
      </c>
      <c r="F76" s="96">
        <v>42.34</v>
      </c>
    </row>
    <row r="77" spans="1:6" ht="12.75" customHeight="1" x14ac:dyDescent="0.2">
      <c r="A77" s="89">
        <v>44228</v>
      </c>
      <c r="B77" s="89" t="s">
        <v>680</v>
      </c>
      <c r="C77" s="88" t="s">
        <v>80</v>
      </c>
      <c r="D77" s="88">
        <v>1168.4358</v>
      </c>
      <c r="E77" s="96">
        <v>195.66</v>
      </c>
      <c r="F77" s="96">
        <v>77.48</v>
      </c>
    </row>
    <row r="78" spans="1:6" ht="12.75" customHeight="1" x14ac:dyDescent="0.2">
      <c r="A78" s="89">
        <v>44228</v>
      </c>
      <c r="B78" s="89" t="s">
        <v>680</v>
      </c>
      <c r="C78" s="88" t="s">
        <v>81</v>
      </c>
      <c r="D78" s="88">
        <v>107.3877</v>
      </c>
      <c r="E78" s="96">
        <v>17.98</v>
      </c>
      <c r="F78" s="96">
        <v>7.12</v>
      </c>
    </row>
    <row r="79" spans="1:6" ht="12.75" customHeight="1" x14ac:dyDescent="0.2">
      <c r="A79" s="89">
        <v>44228</v>
      </c>
      <c r="B79" s="89" t="s">
        <v>680</v>
      </c>
      <c r="C79" s="88" t="s">
        <v>82</v>
      </c>
      <c r="D79" s="88">
        <v>164.8449</v>
      </c>
      <c r="E79" s="96">
        <v>27.6</v>
      </c>
      <c r="F79" s="96">
        <v>10.93</v>
      </c>
    </row>
    <row r="80" spans="1:6" ht="12.75" customHeight="1" x14ac:dyDescent="0.2">
      <c r="A80" s="89">
        <v>44228</v>
      </c>
      <c r="B80" s="89" t="s">
        <v>680</v>
      </c>
      <c r="C80" s="88" t="s">
        <v>83</v>
      </c>
      <c r="D80" s="88">
        <v>80.921199999999999</v>
      </c>
      <c r="E80" s="96">
        <v>13.55</v>
      </c>
      <c r="F80" s="96">
        <v>5.37</v>
      </c>
    </row>
    <row r="81" spans="1:6" ht="12.75" customHeight="1" x14ac:dyDescent="0.2">
      <c r="A81" s="89">
        <v>44228</v>
      </c>
      <c r="B81" s="89" t="s">
        <v>680</v>
      </c>
      <c r="C81" s="88" t="s">
        <v>84</v>
      </c>
      <c r="D81" s="88">
        <v>963.98019999999997</v>
      </c>
      <c r="E81" s="96">
        <v>161.43</v>
      </c>
      <c r="F81" s="96">
        <v>63.92</v>
      </c>
    </row>
    <row r="82" spans="1:6" ht="12.75" customHeight="1" x14ac:dyDescent="0.2">
      <c r="A82" s="89">
        <v>44228</v>
      </c>
      <c r="B82" s="89" t="s">
        <v>680</v>
      </c>
      <c r="C82" s="88" t="s">
        <v>85</v>
      </c>
      <c r="D82" s="88">
        <v>428.0976</v>
      </c>
      <c r="E82" s="96">
        <v>71.69</v>
      </c>
      <c r="F82" s="96">
        <v>28.39</v>
      </c>
    </row>
    <row r="83" spans="1:6" ht="12.75" customHeight="1" x14ac:dyDescent="0.2">
      <c r="A83" s="89">
        <v>44228</v>
      </c>
      <c r="B83" s="89" t="s">
        <v>680</v>
      </c>
      <c r="C83" s="88" t="s">
        <v>86</v>
      </c>
      <c r="D83" s="88">
        <v>1062.9373000000001</v>
      </c>
      <c r="E83" s="96">
        <v>178</v>
      </c>
      <c r="F83" s="96">
        <v>70.48</v>
      </c>
    </row>
    <row r="84" spans="1:6" ht="12.75" customHeight="1" x14ac:dyDescent="0.2">
      <c r="A84" s="89">
        <v>44228</v>
      </c>
      <c r="B84" s="89" t="s">
        <v>680</v>
      </c>
      <c r="C84" s="88" t="s">
        <v>87</v>
      </c>
      <c r="D84" s="88">
        <v>28.430700000000002</v>
      </c>
      <c r="E84" s="96">
        <v>4.76</v>
      </c>
      <c r="F84" s="96">
        <v>1.89</v>
      </c>
    </row>
    <row r="85" spans="1:6" ht="12.75" customHeight="1" x14ac:dyDescent="0.2">
      <c r="A85" s="89">
        <v>44228</v>
      </c>
      <c r="B85" s="89" t="s">
        <v>680</v>
      </c>
      <c r="C85" s="88" t="s">
        <v>88</v>
      </c>
      <c r="D85" s="88">
        <v>64.138000000000005</v>
      </c>
      <c r="E85" s="96">
        <v>10.74</v>
      </c>
      <c r="F85" s="96">
        <v>4.25</v>
      </c>
    </row>
    <row r="86" spans="1:6" ht="12.75" customHeight="1" x14ac:dyDescent="0.2">
      <c r="A86" s="89">
        <v>44228</v>
      </c>
      <c r="B86" s="89" t="s">
        <v>680</v>
      </c>
      <c r="C86" s="88" t="s">
        <v>89</v>
      </c>
      <c r="D86" s="88">
        <v>35.710299999999997</v>
      </c>
      <c r="E86" s="96">
        <v>5.98</v>
      </c>
      <c r="F86" s="96">
        <v>2.37</v>
      </c>
    </row>
    <row r="87" spans="1:6" ht="12.75" customHeight="1" x14ac:dyDescent="0.2">
      <c r="A87" s="89">
        <v>44228</v>
      </c>
      <c r="B87" s="89" t="s">
        <v>680</v>
      </c>
      <c r="C87" s="88" t="s">
        <v>90</v>
      </c>
      <c r="D87" s="88">
        <v>1126.7536</v>
      </c>
      <c r="E87" s="96">
        <v>188.68</v>
      </c>
      <c r="F87" s="96">
        <v>74.709999999999994</v>
      </c>
    </row>
    <row r="88" spans="1:6" ht="12.75" customHeight="1" x14ac:dyDescent="0.2">
      <c r="A88" s="89">
        <v>44228</v>
      </c>
      <c r="B88" s="89" t="s">
        <v>680</v>
      </c>
      <c r="C88" s="88" t="s">
        <v>91</v>
      </c>
      <c r="D88" s="88">
        <v>92.568100000000001</v>
      </c>
      <c r="E88" s="96">
        <v>15.5</v>
      </c>
      <c r="F88" s="96">
        <v>6.14</v>
      </c>
    </row>
    <row r="89" spans="1:6" ht="12.75" customHeight="1" x14ac:dyDescent="0.2">
      <c r="A89" s="89">
        <v>44228</v>
      </c>
      <c r="B89" s="89" t="s">
        <v>680</v>
      </c>
      <c r="C89" s="88" t="s">
        <v>92</v>
      </c>
      <c r="D89" s="88">
        <v>263.04750000000001</v>
      </c>
      <c r="E89" s="96">
        <v>44.05</v>
      </c>
      <c r="F89" s="96">
        <v>17.440000000000001</v>
      </c>
    </row>
    <row r="90" spans="1:6" ht="12.75" customHeight="1" x14ac:dyDescent="0.2">
      <c r="A90" s="89">
        <v>44228</v>
      </c>
      <c r="B90" s="89" t="s">
        <v>680</v>
      </c>
      <c r="C90" s="88" t="s">
        <v>93</v>
      </c>
      <c r="D90" s="88">
        <v>184.54669999999999</v>
      </c>
      <c r="E90" s="96">
        <v>30.9</v>
      </c>
      <c r="F90" s="96">
        <v>12.24</v>
      </c>
    </row>
    <row r="91" spans="1:6" ht="12.75" customHeight="1" x14ac:dyDescent="0.2">
      <c r="A91" s="89">
        <v>44228</v>
      </c>
      <c r="B91" s="89" t="s">
        <v>680</v>
      </c>
      <c r="C91" s="88" t="s">
        <v>94</v>
      </c>
      <c r="D91" s="88">
        <v>63.515700000000002</v>
      </c>
      <c r="E91" s="96">
        <v>10.64</v>
      </c>
      <c r="F91" s="96">
        <v>4.21</v>
      </c>
    </row>
    <row r="92" spans="1:6" ht="12.75" customHeight="1" x14ac:dyDescent="0.2">
      <c r="A92" s="89">
        <v>44228</v>
      </c>
      <c r="B92" s="89" t="s">
        <v>680</v>
      </c>
      <c r="C92" s="88" t="s">
        <v>95</v>
      </c>
      <c r="D92" s="88">
        <v>7286.1219000000001</v>
      </c>
      <c r="E92" s="96">
        <v>1220.1199999999999</v>
      </c>
      <c r="F92" s="96">
        <v>483.12</v>
      </c>
    </row>
    <row r="93" spans="1:6" ht="12.75" customHeight="1" x14ac:dyDescent="0.2">
      <c r="A93" s="89">
        <v>44228</v>
      </c>
      <c r="B93" s="89" t="s">
        <v>680</v>
      </c>
      <c r="C93" s="88" t="s">
        <v>96</v>
      </c>
      <c r="D93" s="88">
        <v>81.740899999999996</v>
      </c>
      <c r="E93" s="96">
        <v>13.69</v>
      </c>
      <c r="F93" s="96">
        <v>5.42</v>
      </c>
    </row>
    <row r="94" spans="1:6" ht="12.75" customHeight="1" x14ac:dyDescent="0.2">
      <c r="A94" s="89">
        <v>44228</v>
      </c>
      <c r="B94" s="89" t="s">
        <v>680</v>
      </c>
      <c r="C94" s="88" t="s">
        <v>97</v>
      </c>
      <c r="D94" s="88">
        <v>793.98140000000001</v>
      </c>
      <c r="E94" s="96">
        <v>132.96</v>
      </c>
      <c r="F94" s="96">
        <v>52.65</v>
      </c>
    </row>
    <row r="95" spans="1:6" ht="12.75" customHeight="1" x14ac:dyDescent="0.2">
      <c r="A95" s="89">
        <v>44228</v>
      </c>
      <c r="B95" s="89" t="s">
        <v>680</v>
      </c>
      <c r="C95" s="88" t="s">
        <v>98</v>
      </c>
      <c r="D95" s="88">
        <v>23.171199999999999</v>
      </c>
      <c r="E95" s="96">
        <v>3.88</v>
      </c>
      <c r="F95" s="96">
        <v>1.54</v>
      </c>
    </row>
    <row r="96" spans="1:6" ht="12.75" customHeight="1" x14ac:dyDescent="0.2">
      <c r="A96" s="89">
        <v>44228</v>
      </c>
      <c r="B96" s="89" t="s">
        <v>680</v>
      </c>
      <c r="C96" s="88" t="s">
        <v>99</v>
      </c>
      <c r="D96" s="88">
        <v>511.96050000000002</v>
      </c>
      <c r="E96" s="96">
        <v>85.73</v>
      </c>
      <c r="F96" s="96">
        <v>33.950000000000003</v>
      </c>
    </row>
    <row r="97" spans="1:6" ht="12.75" customHeight="1" x14ac:dyDescent="0.2">
      <c r="A97" s="89">
        <v>44228</v>
      </c>
      <c r="B97" s="89" t="s">
        <v>680</v>
      </c>
      <c r="C97" s="88" t="s">
        <v>100</v>
      </c>
      <c r="D97" s="88">
        <v>6.8564999999999996</v>
      </c>
      <c r="E97" s="96">
        <v>1.1499999999999999</v>
      </c>
      <c r="F97" s="96">
        <v>0.45</v>
      </c>
    </row>
    <row r="98" spans="1:6" ht="12.75" customHeight="1" x14ac:dyDescent="0.2">
      <c r="A98" s="89">
        <v>44228</v>
      </c>
      <c r="B98" s="89" t="s">
        <v>680</v>
      </c>
      <c r="C98" s="88" t="s">
        <v>730</v>
      </c>
      <c r="D98" s="88">
        <v>5.6219999999999999</v>
      </c>
      <c r="E98" s="96">
        <v>0.94</v>
      </c>
      <c r="F98" s="96">
        <v>0.37</v>
      </c>
    </row>
    <row r="99" spans="1:6" ht="12.75" customHeight="1" x14ac:dyDescent="0.2">
      <c r="A99" s="89">
        <v>44228</v>
      </c>
      <c r="B99" s="89" t="s">
        <v>680</v>
      </c>
      <c r="C99" s="88" t="s">
        <v>101</v>
      </c>
      <c r="D99" s="88">
        <v>6.9565999999999999</v>
      </c>
      <c r="E99" s="96">
        <v>1.1599999999999999</v>
      </c>
      <c r="F99" s="96">
        <v>0.46</v>
      </c>
    </row>
    <row r="100" spans="1:6" ht="12.75" customHeight="1" x14ac:dyDescent="0.2">
      <c r="A100" s="89">
        <v>44228</v>
      </c>
      <c r="B100" s="89" t="s">
        <v>680</v>
      </c>
      <c r="C100" s="88" t="s">
        <v>102</v>
      </c>
      <c r="D100" s="88">
        <v>11.2857</v>
      </c>
      <c r="E100" s="96">
        <v>1.89</v>
      </c>
      <c r="F100" s="96">
        <v>0.75</v>
      </c>
    </row>
    <row r="101" spans="1:6" ht="12.75" customHeight="1" x14ac:dyDescent="0.2">
      <c r="A101" s="89">
        <v>44228</v>
      </c>
      <c r="B101" s="89" t="s">
        <v>680</v>
      </c>
      <c r="C101" s="88" t="s">
        <v>103</v>
      </c>
      <c r="D101" s="88">
        <v>14.107699999999999</v>
      </c>
      <c r="E101" s="96">
        <v>2.36</v>
      </c>
      <c r="F101" s="96">
        <v>0.94</v>
      </c>
    </row>
    <row r="102" spans="1:6" ht="12.75" customHeight="1" x14ac:dyDescent="0.2">
      <c r="A102" s="89">
        <v>44228</v>
      </c>
      <c r="B102" s="89" t="s">
        <v>680</v>
      </c>
      <c r="C102" s="88" t="s">
        <v>104</v>
      </c>
      <c r="D102" s="88">
        <v>8.3933</v>
      </c>
      <c r="E102" s="96">
        <v>1.41</v>
      </c>
      <c r="F102" s="96">
        <v>0.56000000000000005</v>
      </c>
    </row>
    <row r="103" spans="1:6" ht="12.75" customHeight="1" x14ac:dyDescent="0.2">
      <c r="A103" s="89">
        <v>44228</v>
      </c>
      <c r="B103" s="89" t="s">
        <v>680</v>
      </c>
      <c r="C103" s="88" t="s">
        <v>105</v>
      </c>
      <c r="D103" s="88">
        <v>8.8123000000000005</v>
      </c>
      <c r="E103" s="96">
        <v>1.48</v>
      </c>
      <c r="F103" s="96">
        <v>0.57999999999999996</v>
      </c>
    </row>
    <row r="104" spans="1:6" ht="12.75" customHeight="1" x14ac:dyDescent="0.2">
      <c r="A104" s="89">
        <v>44228</v>
      </c>
      <c r="B104" s="89" t="s">
        <v>680</v>
      </c>
      <c r="C104" s="88" t="s">
        <v>106</v>
      </c>
      <c r="D104" s="88">
        <v>229.08029999999999</v>
      </c>
      <c r="E104" s="96">
        <v>38.36</v>
      </c>
      <c r="F104" s="96">
        <v>15.19</v>
      </c>
    </row>
    <row r="105" spans="1:6" ht="12.75" customHeight="1" x14ac:dyDescent="0.2">
      <c r="A105" s="89">
        <v>44228</v>
      </c>
      <c r="B105" s="89" t="s">
        <v>680</v>
      </c>
      <c r="C105" s="88" t="s">
        <v>107</v>
      </c>
      <c r="D105" s="88">
        <v>36.442700000000002</v>
      </c>
      <c r="E105" s="96">
        <v>6.1</v>
      </c>
      <c r="F105" s="96">
        <v>2.42</v>
      </c>
    </row>
    <row r="106" spans="1:6" ht="12.75" customHeight="1" x14ac:dyDescent="0.2">
      <c r="A106" s="89">
        <v>44228</v>
      </c>
      <c r="B106" s="89" t="s">
        <v>680</v>
      </c>
      <c r="C106" s="88" t="s">
        <v>108</v>
      </c>
      <c r="D106" s="88">
        <v>148.76830000000001</v>
      </c>
      <c r="E106" s="96">
        <v>24.91</v>
      </c>
      <c r="F106" s="96">
        <v>9.86</v>
      </c>
    </row>
    <row r="107" spans="1:6" ht="12.75" customHeight="1" x14ac:dyDescent="0.2">
      <c r="A107" s="89">
        <v>44228</v>
      </c>
      <c r="B107" s="89" t="s">
        <v>680</v>
      </c>
      <c r="C107" s="88" t="s">
        <v>109</v>
      </c>
      <c r="D107" s="88">
        <v>252.43620000000001</v>
      </c>
      <c r="E107" s="96">
        <v>42.27</v>
      </c>
      <c r="F107" s="96">
        <v>16.739999999999998</v>
      </c>
    </row>
    <row r="108" spans="1:6" ht="12.75" customHeight="1" x14ac:dyDescent="0.2">
      <c r="A108" s="89">
        <v>44228</v>
      </c>
      <c r="B108" s="89" t="s">
        <v>680</v>
      </c>
      <c r="C108" s="88" t="s">
        <v>110</v>
      </c>
      <c r="D108" s="88">
        <v>1651.5453</v>
      </c>
      <c r="E108" s="96">
        <v>276.56</v>
      </c>
      <c r="F108" s="96">
        <v>109.51</v>
      </c>
    </row>
    <row r="109" spans="1:6" ht="12.75" customHeight="1" x14ac:dyDescent="0.2">
      <c r="A109" s="89">
        <v>44228</v>
      </c>
      <c r="B109" s="89" t="s">
        <v>680</v>
      </c>
      <c r="C109" s="88" t="s">
        <v>717</v>
      </c>
      <c r="D109" s="88">
        <v>66.009699999999995</v>
      </c>
      <c r="E109" s="96">
        <v>11.05</v>
      </c>
      <c r="F109" s="96">
        <v>4.38</v>
      </c>
    </row>
    <row r="110" spans="1:6" ht="12.75" customHeight="1" x14ac:dyDescent="0.2">
      <c r="A110" s="89">
        <v>44228</v>
      </c>
      <c r="B110" s="89" t="s">
        <v>680</v>
      </c>
      <c r="C110" s="88" t="s">
        <v>111</v>
      </c>
      <c r="D110" s="88">
        <v>679.58349999999996</v>
      </c>
      <c r="E110" s="96">
        <v>113.8</v>
      </c>
      <c r="F110" s="96">
        <v>45.06</v>
      </c>
    </row>
    <row r="111" spans="1:6" ht="12.75" customHeight="1" x14ac:dyDescent="0.2">
      <c r="A111" s="89">
        <v>44228</v>
      </c>
      <c r="B111" s="89" t="s">
        <v>680</v>
      </c>
      <c r="C111" s="88" t="s">
        <v>112</v>
      </c>
      <c r="D111" s="88">
        <v>208.3193</v>
      </c>
      <c r="E111" s="96">
        <v>34.880000000000003</v>
      </c>
      <c r="F111" s="96">
        <v>13.81</v>
      </c>
    </row>
    <row r="112" spans="1:6" ht="12.75" customHeight="1" x14ac:dyDescent="0.2">
      <c r="A112" s="89">
        <v>44228</v>
      </c>
      <c r="B112" s="89" t="s">
        <v>680</v>
      </c>
      <c r="C112" s="88" t="s">
        <v>718</v>
      </c>
      <c r="D112" s="88">
        <v>71.112499999999997</v>
      </c>
      <c r="E112" s="96">
        <v>11.91</v>
      </c>
      <c r="F112" s="96">
        <v>4.72</v>
      </c>
    </row>
    <row r="113" spans="1:6" ht="12.75" customHeight="1" x14ac:dyDescent="0.2">
      <c r="A113" s="89">
        <v>44228</v>
      </c>
      <c r="B113" s="89" t="s">
        <v>680</v>
      </c>
      <c r="C113" s="88" t="s">
        <v>719</v>
      </c>
      <c r="D113" s="88">
        <v>45.725000000000001</v>
      </c>
      <c r="E113" s="96">
        <v>7.66</v>
      </c>
      <c r="F113" s="96">
        <v>3.03</v>
      </c>
    </row>
    <row r="114" spans="1:6" ht="12.75" customHeight="1" x14ac:dyDescent="0.2">
      <c r="A114" s="89">
        <v>44228</v>
      </c>
      <c r="B114" s="89" t="s">
        <v>680</v>
      </c>
      <c r="C114" s="88" t="s">
        <v>720</v>
      </c>
      <c r="D114" s="88">
        <v>61.039099999999998</v>
      </c>
      <c r="E114" s="96">
        <v>10.220000000000001</v>
      </c>
      <c r="F114" s="96">
        <v>4.05</v>
      </c>
    </row>
    <row r="115" spans="1:6" ht="12.75" customHeight="1" x14ac:dyDescent="0.2">
      <c r="A115" s="89">
        <v>44228</v>
      </c>
      <c r="B115" s="89" t="s">
        <v>680</v>
      </c>
      <c r="C115" s="88" t="s">
        <v>731</v>
      </c>
      <c r="D115" s="88">
        <v>10.653700000000001</v>
      </c>
      <c r="E115" s="96">
        <v>1.78</v>
      </c>
      <c r="F115" s="96">
        <v>0.71</v>
      </c>
    </row>
    <row r="116" spans="1:6" ht="12.75" customHeight="1" x14ac:dyDescent="0.2">
      <c r="A116" s="89">
        <v>44228</v>
      </c>
      <c r="B116" s="89" t="s">
        <v>680</v>
      </c>
      <c r="C116" s="88" t="s">
        <v>695</v>
      </c>
      <c r="D116" s="88">
        <v>31.4664</v>
      </c>
      <c r="E116" s="96">
        <v>5.27</v>
      </c>
      <c r="F116" s="96">
        <v>2.09</v>
      </c>
    </row>
    <row r="117" spans="1:6" ht="12.75" customHeight="1" x14ac:dyDescent="0.2">
      <c r="A117" s="89">
        <v>44228</v>
      </c>
      <c r="B117" s="89" t="s">
        <v>680</v>
      </c>
      <c r="C117" s="88" t="s">
        <v>113</v>
      </c>
      <c r="D117" s="88">
        <v>54.685699999999997</v>
      </c>
      <c r="E117" s="96">
        <v>9.16</v>
      </c>
      <c r="F117" s="96">
        <v>3.63</v>
      </c>
    </row>
    <row r="118" spans="1:6" ht="12.75" customHeight="1" x14ac:dyDescent="0.2">
      <c r="A118" s="89">
        <v>44228</v>
      </c>
      <c r="B118" s="89" t="s">
        <v>680</v>
      </c>
      <c r="C118" s="88" t="s">
        <v>114</v>
      </c>
      <c r="D118" s="88">
        <v>82.775800000000004</v>
      </c>
      <c r="E118" s="96">
        <v>13.86</v>
      </c>
      <c r="F118" s="96">
        <v>5.49</v>
      </c>
    </row>
    <row r="119" spans="1:6" ht="12.75" customHeight="1" x14ac:dyDescent="0.2">
      <c r="A119" s="89">
        <v>44228</v>
      </c>
      <c r="B119" s="89" t="s">
        <v>680</v>
      </c>
      <c r="C119" s="88" t="s">
        <v>115</v>
      </c>
      <c r="D119" s="88">
        <v>116.40560000000001</v>
      </c>
      <c r="E119" s="96">
        <v>19.489999999999998</v>
      </c>
      <c r="F119" s="96">
        <v>7.72</v>
      </c>
    </row>
    <row r="120" spans="1:6" ht="12.75" customHeight="1" x14ac:dyDescent="0.2">
      <c r="A120" s="89">
        <v>44228</v>
      </c>
      <c r="B120" s="89" t="s">
        <v>680</v>
      </c>
      <c r="C120" s="88" t="s">
        <v>116</v>
      </c>
      <c r="D120" s="88">
        <v>1514.8489999999999</v>
      </c>
      <c r="E120" s="96">
        <v>253.67</v>
      </c>
      <c r="F120" s="96">
        <v>100.44</v>
      </c>
    </row>
    <row r="121" spans="1:6" ht="12.75" customHeight="1" x14ac:dyDescent="0.2">
      <c r="A121" s="89">
        <v>44228</v>
      </c>
      <c r="B121" s="89" t="s">
        <v>680</v>
      </c>
      <c r="C121" s="88" t="s">
        <v>117</v>
      </c>
      <c r="D121" s="88">
        <v>170.24119999999999</v>
      </c>
      <c r="E121" s="96">
        <v>28.51</v>
      </c>
      <c r="F121" s="96">
        <v>11.29</v>
      </c>
    </row>
    <row r="122" spans="1:6" ht="12.75" customHeight="1" x14ac:dyDescent="0.2">
      <c r="A122" s="89">
        <v>44228</v>
      </c>
      <c r="B122" s="89" t="s">
        <v>680</v>
      </c>
      <c r="C122" s="88" t="s">
        <v>118</v>
      </c>
      <c r="D122" s="88">
        <v>81.878900000000002</v>
      </c>
      <c r="E122" s="96">
        <v>13.71</v>
      </c>
      <c r="F122" s="96">
        <v>5.43</v>
      </c>
    </row>
    <row r="123" spans="1:6" ht="12.75" customHeight="1" x14ac:dyDescent="0.2">
      <c r="A123" s="89">
        <v>44228</v>
      </c>
      <c r="B123" s="89" t="s">
        <v>680</v>
      </c>
      <c r="C123" s="88" t="s">
        <v>119</v>
      </c>
      <c r="D123" s="88">
        <v>219.99459999999999</v>
      </c>
      <c r="E123" s="96">
        <v>36.840000000000003</v>
      </c>
      <c r="F123" s="96">
        <v>14.59</v>
      </c>
    </row>
    <row r="124" spans="1:6" ht="12.75" customHeight="1" x14ac:dyDescent="0.2">
      <c r="A124" s="89">
        <v>44228</v>
      </c>
      <c r="B124" s="89" t="s">
        <v>680</v>
      </c>
      <c r="C124" s="88" t="s">
        <v>120</v>
      </c>
      <c r="D124" s="88">
        <v>99.507300000000001</v>
      </c>
      <c r="E124" s="96">
        <v>16.66</v>
      </c>
      <c r="F124" s="96">
        <v>6.6</v>
      </c>
    </row>
    <row r="125" spans="1:6" ht="12.75" customHeight="1" x14ac:dyDescent="0.2">
      <c r="A125" s="89">
        <v>44228</v>
      </c>
      <c r="B125" s="89" t="s">
        <v>680</v>
      </c>
      <c r="C125" s="88" t="s">
        <v>121</v>
      </c>
      <c r="D125" s="88">
        <v>105.9374</v>
      </c>
      <c r="E125" s="96">
        <v>17.739999999999998</v>
      </c>
      <c r="F125" s="96">
        <v>7.02</v>
      </c>
    </row>
    <row r="126" spans="1:6" ht="12.75" customHeight="1" x14ac:dyDescent="0.2">
      <c r="A126" s="89">
        <v>44228</v>
      </c>
      <c r="B126" s="89" t="s">
        <v>680</v>
      </c>
      <c r="C126" s="88" t="s">
        <v>122</v>
      </c>
      <c r="D126" s="88">
        <v>162.24420000000001</v>
      </c>
      <c r="E126" s="96">
        <v>27.17</v>
      </c>
      <c r="F126" s="96">
        <v>10.76</v>
      </c>
    </row>
    <row r="127" spans="1:6" ht="12.75" customHeight="1" x14ac:dyDescent="0.2">
      <c r="A127" s="89">
        <v>44228</v>
      </c>
      <c r="B127" s="89" t="s">
        <v>680</v>
      </c>
      <c r="C127" s="88" t="s">
        <v>123</v>
      </c>
      <c r="D127" s="88">
        <v>68.301100000000005</v>
      </c>
      <c r="E127" s="96">
        <v>11.44</v>
      </c>
      <c r="F127" s="96">
        <v>4.53</v>
      </c>
    </row>
    <row r="128" spans="1:6" ht="12.75" customHeight="1" x14ac:dyDescent="0.2">
      <c r="A128" s="89">
        <v>44228</v>
      </c>
      <c r="B128" s="89" t="s">
        <v>680</v>
      </c>
      <c r="C128" s="88" t="s">
        <v>124</v>
      </c>
      <c r="D128" s="88">
        <v>269.89960000000002</v>
      </c>
      <c r="E128" s="96">
        <v>45.2</v>
      </c>
      <c r="F128" s="96">
        <v>17.899999999999999</v>
      </c>
    </row>
    <row r="129" spans="1:6" ht="12.75" customHeight="1" x14ac:dyDescent="0.2">
      <c r="A129" s="89">
        <v>44228</v>
      </c>
      <c r="B129" s="89" t="s">
        <v>680</v>
      </c>
      <c r="C129" s="88" t="s">
        <v>125</v>
      </c>
      <c r="D129" s="88">
        <v>227.102</v>
      </c>
      <c r="E129" s="96">
        <v>38.03</v>
      </c>
      <c r="F129" s="96">
        <v>15.06</v>
      </c>
    </row>
    <row r="130" spans="1:6" ht="12.75" customHeight="1" x14ac:dyDescent="0.2">
      <c r="A130" s="89">
        <v>44228</v>
      </c>
      <c r="B130" s="89" t="s">
        <v>680</v>
      </c>
      <c r="C130" s="88" t="s">
        <v>126</v>
      </c>
      <c r="D130" s="88">
        <v>238.94409999999999</v>
      </c>
      <c r="E130" s="96">
        <v>40.01</v>
      </c>
      <c r="F130" s="96">
        <v>15.84</v>
      </c>
    </row>
    <row r="131" spans="1:6" ht="12.75" customHeight="1" x14ac:dyDescent="0.2">
      <c r="A131" s="89">
        <v>44228</v>
      </c>
      <c r="B131" s="89" t="s">
        <v>680</v>
      </c>
      <c r="C131" s="88" t="s">
        <v>127</v>
      </c>
      <c r="D131" s="88">
        <v>371.18200000000002</v>
      </c>
      <c r="E131" s="96">
        <v>62.16</v>
      </c>
      <c r="F131" s="96">
        <v>24.61</v>
      </c>
    </row>
    <row r="132" spans="1:6" ht="12.75" customHeight="1" x14ac:dyDescent="0.2">
      <c r="A132" s="89">
        <v>44228</v>
      </c>
      <c r="B132" s="89" t="s">
        <v>680</v>
      </c>
      <c r="C132" s="88" t="s">
        <v>128</v>
      </c>
      <c r="D132" s="88">
        <v>198.8254</v>
      </c>
      <c r="E132" s="96">
        <v>33.29</v>
      </c>
      <c r="F132" s="96">
        <v>13.18</v>
      </c>
    </row>
    <row r="133" spans="1:6" ht="12.75" customHeight="1" x14ac:dyDescent="0.2">
      <c r="A133" s="89">
        <v>44228</v>
      </c>
      <c r="B133" s="89" t="s">
        <v>680</v>
      </c>
      <c r="C133" s="88" t="s">
        <v>129</v>
      </c>
      <c r="D133" s="88">
        <v>140.0223</v>
      </c>
      <c r="E133" s="96">
        <v>23.45</v>
      </c>
      <c r="F133" s="96">
        <v>9.2799999999999994</v>
      </c>
    </row>
    <row r="134" spans="1:6" ht="12.75" customHeight="1" x14ac:dyDescent="0.2">
      <c r="A134" s="89">
        <v>44228</v>
      </c>
      <c r="B134" s="89" t="s">
        <v>680</v>
      </c>
      <c r="C134" s="88" t="s">
        <v>130</v>
      </c>
      <c r="D134" s="88">
        <v>189.8997</v>
      </c>
      <c r="E134" s="96">
        <v>31.8</v>
      </c>
      <c r="F134" s="96">
        <v>12.59</v>
      </c>
    </row>
    <row r="135" spans="1:6" ht="12.75" customHeight="1" x14ac:dyDescent="0.2">
      <c r="A135" s="89">
        <v>44228</v>
      </c>
      <c r="B135" s="89" t="s">
        <v>680</v>
      </c>
      <c r="C135" s="88" t="s">
        <v>131</v>
      </c>
      <c r="D135" s="88">
        <v>11.9855</v>
      </c>
      <c r="E135" s="96">
        <v>2.0099999999999998</v>
      </c>
      <c r="F135" s="96">
        <v>0.79</v>
      </c>
    </row>
    <row r="136" spans="1:6" ht="12.75" customHeight="1" x14ac:dyDescent="0.2">
      <c r="A136" s="89">
        <v>44228</v>
      </c>
      <c r="B136" s="89" t="s">
        <v>680</v>
      </c>
      <c r="C136" s="88" t="s">
        <v>132</v>
      </c>
      <c r="D136" s="88">
        <v>15.008699999999999</v>
      </c>
      <c r="E136" s="96">
        <v>2.5099999999999998</v>
      </c>
      <c r="F136" s="96">
        <v>1</v>
      </c>
    </row>
    <row r="137" spans="1:6" ht="12.75" customHeight="1" x14ac:dyDescent="0.2">
      <c r="A137" s="89">
        <v>44228</v>
      </c>
      <c r="B137" s="89" t="s">
        <v>680</v>
      </c>
      <c r="C137" s="88" t="s">
        <v>133</v>
      </c>
      <c r="D137" s="88">
        <v>29.053899999999999</v>
      </c>
      <c r="E137" s="96">
        <v>4.87</v>
      </c>
      <c r="F137" s="96">
        <v>1.93</v>
      </c>
    </row>
    <row r="138" spans="1:6" ht="12.75" customHeight="1" x14ac:dyDescent="0.2">
      <c r="A138" s="89">
        <v>44228</v>
      </c>
      <c r="B138" s="89" t="s">
        <v>680</v>
      </c>
      <c r="C138" s="88" t="s">
        <v>134</v>
      </c>
      <c r="D138" s="88">
        <v>17.798400000000001</v>
      </c>
      <c r="E138" s="96">
        <v>2.98</v>
      </c>
      <c r="F138" s="96">
        <v>1.18</v>
      </c>
    </row>
    <row r="139" spans="1:6" ht="12.75" customHeight="1" x14ac:dyDescent="0.2">
      <c r="A139" s="89">
        <v>44228</v>
      </c>
      <c r="B139" s="89" t="s">
        <v>680</v>
      </c>
      <c r="C139" s="88" t="s">
        <v>135</v>
      </c>
      <c r="D139" s="88">
        <v>13.553800000000001</v>
      </c>
      <c r="E139" s="96">
        <v>2.27</v>
      </c>
      <c r="F139" s="96">
        <v>0.9</v>
      </c>
    </row>
    <row r="140" spans="1:6" ht="12.75" customHeight="1" x14ac:dyDescent="0.2">
      <c r="A140" s="89">
        <v>44228</v>
      </c>
      <c r="B140" s="89" t="s">
        <v>680</v>
      </c>
      <c r="C140" s="88" t="s">
        <v>136</v>
      </c>
      <c r="D140" s="88">
        <v>60.344999999999999</v>
      </c>
      <c r="E140" s="96">
        <v>10.11</v>
      </c>
      <c r="F140" s="96">
        <v>4</v>
      </c>
    </row>
    <row r="141" spans="1:6" ht="12.75" customHeight="1" x14ac:dyDescent="0.2">
      <c r="A141" s="89">
        <v>44228</v>
      </c>
      <c r="B141" s="89" t="s">
        <v>680</v>
      </c>
      <c r="C141" s="88" t="s">
        <v>137</v>
      </c>
      <c r="D141" s="88">
        <v>501.17849999999999</v>
      </c>
      <c r="E141" s="96">
        <v>83.93</v>
      </c>
      <c r="F141" s="96">
        <v>33.229999999999997</v>
      </c>
    </row>
    <row r="142" spans="1:6" ht="12.75" customHeight="1" x14ac:dyDescent="0.2">
      <c r="A142" s="89">
        <v>44228</v>
      </c>
      <c r="B142" s="89" t="s">
        <v>680</v>
      </c>
      <c r="C142" s="88" t="s">
        <v>138</v>
      </c>
      <c r="D142" s="88">
        <v>199.97130000000001</v>
      </c>
      <c r="E142" s="96">
        <v>33.49</v>
      </c>
      <c r="F142" s="96">
        <v>13.26</v>
      </c>
    </row>
    <row r="143" spans="1:6" ht="12.75" customHeight="1" x14ac:dyDescent="0.2">
      <c r="A143" s="89">
        <v>44228</v>
      </c>
      <c r="B143" s="89" t="s">
        <v>680</v>
      </c>
      <c r="C143" s="88" t="s">
        <v>139</v>
      </c>
      <c r="D143" s="88">
        <v>50.540999999999997</v>
      </c>
      <c r="E143" s="96">
        <v>8.4600000000000009</v>
      </c>
      <c r="F143" s="96">
        <v>3.35</v>
      </c>
    </row>
    <row r="144" spans="1:6" ht="12.75" customHeight="1" x14ac:dyDescent="0.2">
      <c r="A144" s="89">
        <v>44228</v>
      </c>
      <c r="B144" s="89" t="s">
        <v>680</v>
      </c>
      <c r="C144" s="88" t="s">
        <v>140</v>
      </c>
      <c r="D144" s="88">
        <v>200.8167</v>
      </c>
      <c r="E144" s="96">
        <v>33.630000000000003</v>
      </c>
      <c r="F144" s="96">
        <v>13.32</v>
      </c>
    </row>
    <row r="145" spans="1:6" ht="12.75" customHeight="1" x14ac:dyDescent="0.2">
      <c r="A145" s="89">
        <v>44228</v>
      </c>
      <c r="B145" s="89" t="s">
        <v>680</v>
      </c>
      <c r="C145" s="88" t="s">
        <v>141</v>
      </c>
      <c r="D145" s="88">
        <v>211.19130000000001</v>
      </c>
      <c r="E145" s="96">
        <v>35.369999999999997</v>
      </c>
      <c r="F145" s="96">
        <v>14</v>
      </c>
    </row>
    <row r="146" spans="1:6" ht="12.75" customHeight="1" x14ac:dyDescent="0.2">
      <c r="A146" s="89">
        <v>44228</v>
      </c>
      <c r="B146" s="89" t="s">
        <v>680</v>
      </c>
      <c r="C146" s="88" t="s">
        <v>142</v>
      </c>
      <c r="D146" s="88">
        <v>38.987699999999997</v>
      </c>
      <c r="E146" s="96">
        <v>6.53</v>
      </c>
      <c r="F146" s="96">
        <v>2.59</v>
      </c>
    </row>
    <row r="147" spans="1:6" ht="12.75" customHeight="1" x14ac:dyDescent="0.2">
      <c r="A147" s="89">
        <v>44228</v>
      </c>
      <c r="B147" s="89" t="s">
        <v>680</v>
      </c>
      <c r="C147" s="88" t="s">
        <v>143</v>
      </c>
      <c r="D147" s="88">
        <v>64.184799999999996</v>
      </c>
      <c r="E147" s="96">
        <v>10.75</v>
      </c>
      <c r="F147" s="96">
        <v>4.26</v>
      </c>
    </row>
    <row r="148" spans="1:6" ht="12.75" customHeight="1" x14ac:dyDescent="0.2">
      <c r="A148" s="89">
        <v>44228</v>
      </c>
      <c r="B148" s="89" t="s">
        <v>680</v>
      </c>
      <c r="C148" s="88" t="s">
        <v>144</v>
      </c>
      <c r="D148" s="88">
        <v>41.171100000000003</v>
      </c>
      <c r="E148" s="96">
        <v>6.89</v>
      </c>
      <c r="F148" s="96">
        <v>2.73</v>
      </c>
    </row>
    <row r="149" spans="1:6" ht="12.75" customHeight="1" x14ac:dyDescent="0.2">
      <c r="A149" s="89">
        <v>44228</v>
      </c>
      <c r="B149" s="89" t="s">
        <v>680</v>
      </c>
      <c r="C149" s="88" t="s">
        <v>145</v>
      </c>
      <c r="D149" s="88">
        <v>57.895499999999998</v>
      </c>
      <c r="E149" s="96">
        <v>9.6999999999999993</v>
      </c>
      <c r="F149" s="96">
        <v>3.84</v>
      </c>
    </row>
    <row r="150" spans="1:6" ht="12.75" customHeight="1" x14ac:dyDescent="0.2">
      <c r="A150" s="89">
        <v>44228</v>
      </c>
      <c r="B150" s="89" t="s">
        <v>680</v>
      </c>
      <c r="C150" s="88" t="s">
        <v>146</v>
      </c>
      <c r="D150" s="88">
        <v>40.841000000000001</v>
      </c>
      <c r="E150" s="96">
        <v>6.84</v>
      </c>
      <c r="F150" s="96">
        <v>2.71</v>
      </c>
    </row>
    <row r="151" spans="1:6" ht="12.75" customHeight="1" x14ac:dyDescent="0.2">
      <c r="A151" s="89">
        <v>44228</v>
      </c>
      <c r="B151" s="89" t="s">
        <v>680</v>
      </c>
      <c r="C151" s="88" t="s">
        <v>147</v>
      </c>
      <c r="D151" s="88">
        <v>47.978700000000003</v>
      </c>
      <c r="E151" s="96">
        <v>8.0299999999999994</v>
      </c>
      <c r="F151" s="96">
        <v>3.18</v>
      </c>
    </row>
    <row r="152" spans="1:6" ht="12.75" customHeight="1" x14ac:dyDescent="0.2">
      <c r="A152" s="89">
        <v>44228</v>
      </c>
      <c r="B152" s="89" t="s">
        <v>680</v>
      </c>
      <c r="C152" s="88" t="s">
        <v>148</v>
      </c>
      <c r="D152" s="88">
        <v>80.825000000000003</v>
      </c>
      <c r="E152" s="96">
        <v>13.53</v>
      </c>
      <c r="F152" s="96">
        <v>5.36</v>
      </c>
    </row>
    <row r="153" spans="1:6" ht="12.75" customHeight="1" x14ac:dyDescent="0.2">
      <c r="A153" s="89">
        <v>44228</v>
      </c>
      <c r="B153" s="89" t="s">
        <v>680</v>
      </c>
      <c r="C153" s="88" t="s">
        <v>149</v>
      </c>
      <c r="D153" s="88">
        <v>45.735799999999998</v>
      </c>
      <c r="E153" s="96">
        <v>7.66</v>
      </c>
      <c r="F153" s="96">
        <v>3.03</v>
      </c>
    </row>
    <row r="154" spans="1:6" ht="12.75" customHeight="1" x14ac:dyDescent="0.2">
      <c r="A154" s="89">
        <v>44228</v>
      </c>
      <c r="B154" s="89" t="s">
        <v>680</v>
      </c>
      <c r="C154" s="88" t="s">
        <v>150</v>
      </c>
      <c r="D154" s="88">
        <v>69.514799999999994</v>
      </c>
      <c r="E154" s="96">
        <v>11.64</v>
      </c>
      <c r="F154" s="96">
        <v>4.6100000000000003</v>
      </c>
    </row>
    <row r="155" spans="1:6" ht="12.75" customHeight="1" x14ac:dyDescent="0.2">
      <c r="A155" s="89">
        <v>44228</v>
      </c>
      <c r="B155" s="89" t="s">
        <v>680</v>
      </c>
      <c r="C155" s="88" t="s">
        <v>151</v>
      </c>
      <c r="D155" s="88">
        <v>44.723399999999998</v>
      </c>
      <c r="E155" s="96">
        <v>7.49</v>
      </c>
      <c r="F155" s="96">
        <v>2.97</v>
      </c>
    </row>
    <row r="156" spans="1:6" ht="12.75" customHeight="1" x14ac:dyDescent="0.2">
      <c r="A156" s="89">
        <v>44228</v>
      </c>
      <c r="B156" s="89" t="s">
        <v>680</v>
      </c>
      <c r="C156" s="88" t="s">
        <v>152</v>
      </c>
      <c r="D156" s="88">
        <v>46.688299999999998</v>
      </c>
      <c r="E156" s="96">
        <v>7.82</v>
      </c>
      <c r="F156" s="96">
        <v>3.1</v>
      </c>
    </row>
    <row r="157" spans="1:6" ht="12.75" customHeight="1" x14ac:dyDescent="0.2">
      <c r="A157" s="89">
        <v>44228</v>
      </c>
      <c r="B157" s="89" t="s">
        <v>680</v>
      </c>
      <c r="C157" s="88" t="s">
        <v>153</v>
      </c>
      <c r="D157" s="88">
        <v>35.004800000000003</v>
      </c>
      <c r="E157" s="96">
        <v>5.86</v>
      </c>
      <c r="F157" s="96">
        <v>2.3199999999999998</v>
      </c>
    </row>
    <row r="158" spans="1:6" ht="12.75" customHeight="1" x14ac:dyDescent="0.2">
      <c r="A158" s="89">
        <v>44228</v>
      </c>
      <c r="B158" s="89" t="s">
        <v>680</v>
      </c>
      <c r="C158" s="88" t="s">
        <v>154</v>
      </c>
      <c r="D158" s="88">
        <v>179.6037</v>
      </c>
      <c r="E158" s="96">
        <v>30.08</v>
      </c>
      <c r="F158" s="96">
        <v>11.91</v>
      </c>
    </row>
    <row r="159" spans="1:6" ht="12.75" customHeight="1" x14ac:dyDescent="0.2">
      <c r="A159" s="89">
        <v>44228</v>
      </c>
      <c r="B159" s="89" t="s">
        <v>680</v>
      </c>
      <c r="C159" s="88" t="s">
        <v>155</v>
      </c>
      <c r="D159" s="88">
        <v>302.25689999999997</v>
      </c>
      <c r="E159" s="96">
        <v>50.62</v>
      </c>
      <c r="F159" s="96">
        <v>20.04</v>
      </c>
    </row>
    <row r="160" spans="1:6" ht="12.75" customHeight="1" x14ac:dyDescent="0.2">
      <c r="A160" s="89">
        <v>44228</v>
      </c>
      <c r="B160" s="89" t="s">
        <v>680</v>
      </c>
      <c r="C160" s="88" t="s">
        <v>156</v>
      </c>
      <c r="D160" s="88">
        <v>688.6182</v>
      </c>
      <c r="E160" s="96">
        <v>115.31</v>
      </c>
      <c r="F160" s="96">
        <v>45.66</v>
      </c>
    </row>
    <row r="161" spans="1:6" ht="12.75" customHeight="1" x14ac:dyDescent="0.2">
      <c r="A161" s="89">
        <v>44228</v>
      </c>
      <c r="B161" s="89" t="s">
        <v>680</v>
      </c>
      <c r="C161" s="88" t="s">
        <v>157</v>
      </c>
      <c r="D161" s="88">
        <v>571.10069999999996</v>
      </c>
      <c r="E161" s="96">
        <v>95.64</v>
      </c>
      <c r="F161" s="96">
        <v>37.869999999999997</v>
      </c>
    </row>
    <row r="162" spans="1:6" ht="12.75" customHeight="1" x14ac:dyDescent="0.2">
      <c r="A162" s="89">
        <v>44228</v>
      </c>
      <c r="B162" s="89" t="s">
        <v>680</v>
      </c>
      <c r="C162" s="88" t="s">
        <v>158</v>
      </c>
      <c r="D162" s="88">
        <v>56.853099999999998</v>
      </c>
      <c r="E162" s="96">
        <v>9.52</v>
      </c>
      <c r="F162" s="96">
        <v>3.77</v>
      </c>
    </row>
    <row r="163" spans="1:6" ht="12.75" customHeight="1" x14ac:dyDescent="0.2">
      <c r="A163" s="89">
        <v>44228</v>
      </c>
      <c r="B163" s="89" t="s">
        <v>680</v>
      </c>
      <c r="C163" s="88" t="s">
        <v>159</v>
      </c>
      <c r="D163" s="88">
        <v>1247.3398</v>
      </c>
      <c r="E163" s="96">
        <v>208.88</v>
      </c>
      <c r="F163" s="96">
        <v>82.71</v>
      </c>
    </row>
    <row r="164" spans="1:6" ht="12.75" customHeight="1" x14ac:dyDescent="0.2">
      <c r="A164" s="89">
        <v>44228</v>
      </c>
      <c r="B164" s="89" t="s">
        <v>680</v>
      </c>
      <c r="C164" s="88" t="s">
        <v>160</v>
      </c>
      <c r="D164" s="88">
        <v>67.896500000000003</v>
      </c>
      <c r="E164" s="96">
        <v>11.37</v>
      </c>
      <c r="F164" s="96">
        <v>4.5</v>
      </c>
    </row>
    <row r="165" spans="1:6" ht="12.75" customHeight="1" x14ac:dyDescent="0.2">
      <c r="A165" s="89">
        <v>44228</v>
      </c>
      <c r="B165" s="89" t="s">
        <v>680</v>
      </c>
      <c r="C165" s="88" t="s">
        <v>161</v>
      </c>
      <c r="D165" s="88">
        <v>113.6435</v>
      </c>
      <c r="E165" s="96">
        <v>19.03</v>
      </c>
      <c r="F165" s="96">
        <v>7.54</v>
      </c>
    </row>
    <row r="166" spans="1:6" ht="12.75" customHeight="1" x14ac:dyDescent="0.2">
      <c r="A166" s="89">
        <v>44228</v>
      </c>
      <c r="B166" s="89" t="s">
        <v>680</v>
      </c>
      <c r="C166" s="88" t="s">
        <v>162</v>
      </c>
      <c r="D166" s="88">
        <v>102.34829999999999</v>
      </c>
      <c r="E166" s="96">
        <v>17.14</v>
      </c>
      <c r="F166" s="96">
        <v>6.79</v>
      </c>
    </row>
    <row r="167" spans="1:6" ht="12.75" customHeight="1" x14ac:dyDescent="0.2">
      <c r="A167" s="89">
        <v>44228</v>
      </c>
      <c r="B167" s="89" t="s">
        <v>680</v>
      </c>
      <c r="C167" s="88" t="s">
        <v>163</v>
      </c>
      <c r="D167" s="88">
        <v>45.107999999999997</v>
      </c>
      <c r="E167" s="96">
        <v>7.55</v>
      </c>
      <c r="F167" s="96">
        <v>2.99</v>
      </c>
    </row>
    <row r="168" spans="1:6" ht="12.75" customHeight="1" x14ac:dyDescent="0.2">
      <c r="A168" s="89">
        <v>44228</v>
      </c>
      <c r="B168" s="89" t="s">
        <v>680</v>
      </c>
      <c r="C168" s="88" t="s">
        <v>164</v>
      </c>
      <c r="D168" s="88">
        <v>90.280299999999997</v>
      </c>
      <c r="E168" s="96">
        <v>15.12</v>
      </c>
      <c r="F168" s="96">
        <v>5.99</v>
      </c>
    </row>
    <row r="169" spans="1:6" ht="12.75" customHeight="1" x14ac:dyDescent="0.2">
      <c r="A169" s="89">
        <v>44228</v>
      </c>
      <c r="B169" s="89" t="s">
        <v>680</v>
      </c>
      <c r="C169" s="88" t="s">
        <v>165</v>
      </c>
      <c r="D169" s="88">
        <v>74.7727</v>
      </c>
      <c r="E169" s="96">
        <v>12.52</v>
      </c>
      <c r="F169" s="96">
        <v>4.96</v>
      </c>
    </row>
    <row r="170" spans="1:6" ht="12.75" customHeight="1" x14ac:dyDescent="0.2">
      <c r="A170" s="89">
        <v>44228</v>
      </c>
      <c r="B170" s="89" t="s">
        <v>680</v>
      </c>
      <c r="C170" s="88" t="s">
        <v>166</v>
      </c>
      <c r="D170" s="88">
        <v>33.505299999999998</v>
      </c>
      <c r="E170" s="96">
        <v>5.61</v>
      </c>
      <c r="F170" s="96">
        <v>2.2200000000000002</v>
      </c>
    </row>
    <row r="171" spans="1:6" ht="12.75" customHeight="1" x14ac:dyDescent="0.2">
      <c r="A171" s="89">
        <v>44228</v>
      </c>
      <c r="B171" s="89" t="s">
        <v>680</v>
      </c>
      <c r="C171" s="88" t="s">
        <v>167</v>
      </c>
      <c r="D171" s="88">
        <v>55.073799999999999</v>
      </c>
      <c r="E171" s="96">
        <v>9.2200000000000006</v>
      </c>
      <c r="F171" s="96">
        <v>3.65</v>
      </c>
    </row>
    <row r="172" spans="1:6" ht="12.75" customHeight="1" x14ac:dyDescent="0.2">
      <c r="A172" s="89">
        <v>44228</v>
      </c>
      <c r="B172" s="89" t="s">
        <v>680</v>
      </c>
      <c r="C172" s="88" t="s">
        <v>168</v>
      </c>
      <c r="D172" s="88">
        <v>54.1813</v>
      </c>
      <c r="E172" s="96">
        <v>9.07</v>
      </c>
      <c r="F172" s="96">
        <v>3.59</v>
      </c>
    </row>
    <row r="173" spans="1:6" ht="12.75" customHeight="1" x14ac:dyDescent="0.2">
      <c r="A173" s="89">
        <v>44228</v>
      </c>
      <c r="B173" s="89" t="s">
        <v>680</v>
      </c>
      <c r="C173" s="88" t="s">
        <v>169</v>
      </c>
      <c r="D173" s="88">
        <v>92.025599999999997</v>
      </c>
      <c r="E173" s="96">
        <v>15.41</v>
      </c>
      <c r="F173" s="96">
        <v>6.1</v>
      </c>
    </row>
    <row r="174" spans="1:6" ht="12.75" customHeight="1" x14ac:dyDescent="0.2">
      <c r="A174" s="89">
        <v>44228</v>
      </c>
      <c r="B174" s="89" t="s">
        <v>680</v>
      </c>
      <c r="C174" s="88" t="s">
        <v>170</v>
      </c>
      <c r="D174" s="88">
        <v>127.6687</v>
      </c>
      <c r="E174" s="96">
        <v>21.38</v>
      </c>
      <c r="F174" s="96">
        <v>8.4700000000000006</v>
      </c>
    </row>
    <row r="175" spans="1:6" ht="12.75" customHeight="1" x14ac:dyDescent="0.2">
      <c r="A175" s="89">
        <v>44228</v>
      </c>
      <c r="B175" s="89" t="s">
        <v>680</v>
      </c>
      <c r="C175" s="88" t="s">
        <v>171</v>
      </c>
      <c r="D175" s="88">
        <v>74.710300000000004</v>
      </c>
      <c r="E175" s="96">
        <v>12.51</v>
      </c>
      <c r="F175" s="96">
        <v>4.95</v>
      </c>
    </row>
    <row r="176" spans="1:6" ht="12.75" customHeight="1" x14ac:dyDescent="0.2">
      <c r="A176" s="89">
        <v>44228</v>
      </c>
      <c r="B176" s="89" t="s">
        <v>680</v>
      </c>
      <c r="C176" s="88" t="s">
        <v>172</v>
      </c>
      <c r="D176" s="88">
        <v>120.2367</v>
      </c>
      <c r="E176" s="96">
        <v>20.13</v>
      </c>
      <c r="F176" s="96">
        <v>7.97</v>
      </c>
    </row>
    <row r="177" spans="1:6" ht="12.75" customHeight="1" x14ac:dyDescent="0.2">
      <c r="A177" s="89">
        <v>44228</v>
      </c>
      <c r="B177" s="89" t="s">
        <v>680</v>
      </c>
      <c r="C177" s="88" t="s">
        <v>173</v>
      </c>
      <c r="D177" s="88">
        <v>33.6402</v>
      </c>
      <c r="E177" s="96">
        <v>5.63</v>
      </c>
      <c r="F177" s="96">
        <v>2.23</v>
      </c>
    </row>
    <row r="178" spans="1:6" ht="12.75" customHeight="1" x14ac:dyDescent="0.2">
      <c r="A178" s="89">
        <v>44228</v>
      </c>
      <c r="B178" s="89" t="s">
        <v>680</v>
      </c>
      <c r="C178" s="88" t="s">
        <v>174</v>
      </c>
      <c r="D178" s="88">
        <v>69.253600000000006</v>
      </c>
      <c r="E178" s="96">
        <v>11.6</v>
      </c>
      <c r="F178" s="96">
        <v>4.59</v>
      </c>
    </row>
    <row r="179" spans="1:6" ht="12.75" customHeight="1" x14ac:dyDescent="0.2">
      <c r="A179" s="89">
        <v>44228</v>
      </c>
      <c r="B179" s="89" t="s">
        <v>680</v>
      </c>
      <c r="C179" s="88" t="s">
        <v>175</v>
      </c>
      <c r="D179" s="88">
        <v>41.967700000000001</v>
      </c>
      <c r="E179" s="96">
        <v>7.03</v>
      </c>
      <c r="F179" s="96">
        <v>2.78</v>
      </c>
    </row>
    <row r="180" spans="1:6" ht="12.75" customHeight="1" x14ac:dyDescent="0.2">
      <c r="A180" s="89">
        <v>44228</v>
      </c>
      <c r="B180" s="89" t="s">
        <v>680</v>
      </c>
      <c r="C180" s="88" t="s">
        <v>176</v>
      </c>
      <c r="D180" s="88">
        <v>164.0009</v>
      </c>
      <c r="E180" s="96">
        <v>27.46</v>
      </c>
      <c r="F180" s="96">
        <v>10.87</v>
      </c>
    </row>
    <row r="181" spans="1:6" ht="12.75" customHeight="1" x14ac:dyDescent="0.2">
      <c r="A181" s="89">
        <v>44228</v>
      </c>
      <c r="B181" s="89" t="s">
        <v>680</v>
      </c>
      <c r="C181" s="88" t="s">
        <v>177</v>
      </c>
      <c r="D181" s="88">
        <v>61.621200000000002</v>
      </c>
      <c r="E181" s="96">
        <v>10.32</v>
      </c>
      <c r="F181" s="96">
        <v>4.09</v>
      </c>
    </row>
    <row r="182" spans="1:6" ht="12.75" customHeight="1" x14ac:dyDescent="0.2">
      <c r="A182" s="89">
        <v>44228</v>
      </c>
      <c r="B182" s="89" t="s">
        <v>680</v>
      </c>
      <c r="C182" s="88" t="s">
        <v>178</v>
      </c>
      <c r="D182" s="88">
        <v>61.358400000000003</v>
      </c>
      <c r="E182" s="96">
        <v>10.27</v>
      </c>
      <c r="F182" s="96">
        <v>4.07</v>
      </c>
    </row>
    <row r="183" spans="1:6" ht="12.75" customHeight="1" x14ac:dyDescent="0.2">
      <c r="A183" s="89">
        <v>44228</v>
      </c>
      <c r="B183" s="89" t="s">
        <v>680</v>
      </c>
      <c r="C183" s="88" t="s">
        <v>179</v>
      </c>
      <c r="D183" s="88">
        <v>62.391800000000003</v>
      </c>
      <c r="E183" s="96">
        <v>10.45</v>
      </c>
      <c r="F183" s="96">
        <v>4.1399999999999997</v>
      </c>
    </row>
    <row r="184" spans="1:6" ht="12.75" customHeight="1" x14ac:dyDescent="0.2">
      <c r="A184" s="89">
        <v>44228</v>
      </c>
      <c r="B184" s="89" t="s">
        <v>680</v>
      </c>
      <c r="C184" s="88" t="s">
        <v>180</v>
      </c>
      <c r="D184" s="88">
        <v>22.758199999999999</v>
      </c>
      <c r="E184" s="96">
        <v>3.81</v>
      </c>
      <c r="F184" s="96">
        <v>1.51</v>
      </c>
    </row>
    <row r="185" spans="1:6" ht="12.75" customHeight="1" x14ac:dyDescent="0.2">
      <c r="A185" s="89">
        <v>44228</v>
      </c>
      <c r="B185" s="89" t="s">
        <v>680</v>
      </c>
      <c r="C185" s="88" t="s">
        <v>181</v>
      </c>
      <c r="D185" s="88">
        <v>41.316899999999997</v>
      </c>
      <c r="E185" s="96">
        <v>6.92</v>
      </c>
      <c r="F185" s="96">
        <v>2.74</v>
      </c>
    </row>
    <row r="186" spans="1:6" ht="12.75" customHeight="1" x14ac:dyDescent="0.2">
      <c r="A186" s="89">
        <v>44228</v>
      </c>
      <c r="B186" s="89" t="s">
        <v>680</v>
      </c>
      <c r="C186" s="88" t="s">
        <v>182</v>
      </c>
      <c r="D186" s="88">
        <v>170.46</v>
      </c>
      <c r="E186" s="96">
        <v>28.54</v>
      </c>
      <c r="F186" s="96">
        <v>11.3</v>
      </c>
    </row>
    <row r="187" spans="1:6" ht="12.75" customHeight="1" x14ac:dyDescent="0.2">
      <c r="A187" s="89">
        <v>44228</v>
      </c>
      <c r="B187" s="89" t="s">
        <v>680</v>
      </c>
      <c r="C187" s="88" t="s">
        <v>183</v>
      </c>
      <c r="D187" s="88">
        <v>87.293199999999999</v>
      </c>
      <c r="E187" s="96">
        <v>14.62</v>
      </c>
      <c r="F187" s="96">
        <v>5.79</v>
      </c>
    </row>
    <row r="188" spans="1:6" ht="12.75" customHeight="1" x14ac:dyDescent="0.2">
      <c r="A188" s="89">
        <v>44228</v>
      </c>
      <c r="B188" s="89" t="s">
        <v>680</v>
      </c>
      <c r="C188" s="88" t="s">
        <v>184</v>
      </c>
      <c r="D188" s="88">
        <v>62.332999999999998</v>
      </c>
      <c r="E188" s="96">
        <v>10.44</v>
      </c>
      <c r="F188" s="96">
        <v>4.13</v>
      </c>
    </row>
    <row r="189" spans="1:6" ht="12.75" customHeight="1" x14ac:dyDescent="0.2">
      <c r="A189" s="89">
        <v>44228</v>
      </c>
      <c r="B189" s="89" t="s">
        <v>680</v>
      </c>
      <c r="C189" s="88" t="s">
        <v>185</v>
      </c>
      <c r="D189" s="88">
        <v>58.153199999999998</v>
      </c>
      <c r="E189" s="96">
        <v>9.74</v>
      </c>
      <c r="F189" s="96">
        <v>3.86</v>
      </c>
    </row>
    <row r="190" spans="1:6" ht="12.75" customHeight="1" x14ac:dyDescent="0.2">
      <c r="A190" s="89">
        <v>44228</v>
      </c>
      <c r="B190" s="89" t="s">
        <v>680</v>
      </c>
      <c r="C190" s="88" t="s">
        <v>186</v>
      </c>
      <c r="D190" s="88">
        <v>199.3365</v>
      </c>
      <c r="E190" s="96">
        <v>33.380000000000003</v>
      </c>
      <c r="F190" s="96">
        <v>13.22</v>
      </c>
    </row>
    <row r="191" spans="1:6" ht="12.75" customHeight="1" x14ac:dyDescent="0.2">
      <c r="A191" s="89">
        <v>44228</v>
      </c>
      <c r="B191" s="89" t="s">
        <v>680</v>
      </c>
      <c r="C191" s="88" t="s">
        <v>187</v>
      </c>
      <c r="D191" s="88">
        <v>94.264899999999997</v>
      </c>
      <c r="E191" s="96">
        <v>15.79</v>
      </c>
      <c r="F191" s="96">
        <v>6.25</v>
      </c>
    </row>
    <row r="192" spans="1:6" ht="12.75" customHeight="1" x14ac:dyDescent="0.2">
      <c r="A192" s="89">
        <v>44228</v>
      </c>
      <c r="B192" s="89" t="s">
        <v>680</v>
      </c>
      <c r="C192" s="88" t="s">
        <v>188</v>
      </c>
      <c r="D192" s="88">
        <v>66.115300000000005</v>
      </c>
      <c r="E192" s="96">
        <v>11.07</v>
      </c>
      <c r="F192" s="96">
        <v>4.38</v>
      </c>
    </row>
    <row r="193" spans="1:6" ht="12.75" customHeight="1" x14ac:dyDescent="0.2">
      <c r="A193" s="89">
        <v>44228</v>
      </c>
      <c r="B193" s="89" t="s">
        <v>680</v>
      </c>
      <c r="C193" s="88" t="s">
        <v>189</v>
      </c>
      <c r="D193" s="88">
        <v>39.013800000000003</v>
      </c>
      <c r="E193" s="96">
        <v>6.53</v>
      </c>
      <c r="F193" s="96">
        <v>2.59</v>
      </c>
    </row>
    <row r="194" spans="1:6" ht="12.75" customHeight="1" x14ac:dyDescent="0.2">
      <c r="A194" s="89">
        <v>44228</v>
      </c>
      <c r="B194" s="89" t="s">
        <v>680</v>
      </c>
      <c r="C194" s="88" t="s">
        <v>190</v>
      </c>
      <c r="D194" s="88">
        <v>23.869700000000002</v>
      </c>
      <c r="E194" s="96">
        <v>4</v>
      </c>
      <c r="F194" s="96">
        <v>1.58</v>
      </c>
    </row>
    <row r="195" spans="1:6" ht="12.75" customHeight="1" x14ac:dyDescent="0.2">
      <c r="A195" s="89">
        <v>44228</v>
      </c>
      <c r="B195" s="89" t="s">
        <v>680</v>
      </c>
      <c r="C195" s="88" t="s">
        <v>191</v>
      </c>
      <c r="D195" s="88">
        <v>53.714300000000001</v>
      </c>
      <c r="E195" s="96">
        <v>8.99</v>
      </c>
      <c r="F195" s="96">
        <v>3.56</v>
      </c>
    </row>
    <row r="196" spans="1:6" ht="12.75" customHeight="1" x14ac:dyDescent="0.2">
      <c r="A196" s="89">
        <v>44228</v>
      </c>
      <c r="B196" s="89" t="s">
        <v>680</v>
      </c>
      <c r="C196" s="88" t="s">
        <v>192</v>
      </c>
      <c r="D196" s="88">
        <v>34.778199999999998</v>
      </c>
      <c r="E196" s="96">
        <v>5.82</v>
      </c>
      <c r="F196" s="96">
        <v>2.31</v>
      </c>
    </row>
    <row r="197" spans="1:6" ht="12.75" customHeight="1" x14ac:dyDescent="0.2">
      <c r="A197" s="89">
        <v>44228</v>
      </c>
      <c r="B197" s="89" t="s">
        <v>680</v>
      </c>
      <c r="C197" s="88" t="s">
        <v>193</v>
      </c>
      <c r="D197" s="88">
        <v>51.059600000000003</v>
      </c>
      <c r="E197" s="96">
        <v>8.5500000000000007</v>
      </c>
      <c r="F197" s="96">
        <v>3.39</v>
      </c>
    </row>
    <row r="198" spans="1:6" ht="12.75" customHeight="1" x14ac:dyDescent="0.2">
      <c r="A198" s="89">
        <v>44228</v>
      </c>
      <c r="B198" s="89" t="s">
        <v>680</v>
      </c>
      <c r="C198" s="88" t="s">
        <v>194</v>
      </c>
      <c r="D198" s="88">
        <v>18.122</v>
      </c>
      <c r="E198" s="96">
        <v>3.03</v>
      </c>
      <c r="F198" s="96">
        <v>1.2</v>
      </c>
    </row>
    <row r="199" spans="1:6" ht="12.75" customHeight="1" x14ac:dyDescent="0.2">
      <c r="A199" s="89">
        <v>44228</v>
      </c>
      <c r="B199" s="89" t="s">
        <v>680</v>
      </c>
      <c r="C199" s="88" t="s">
        <v>195</v>
      </c>
      <c r="D199" s="88">
        <v>19.373899999999999</v>
      </c>
      <c r="E199" s="96">
        <v>3.24</v>
      </c>
      <c r="F199" s="96">
        <v>1.28</v>
      </c>
    </row>
    <row r="200" spans="1:6" ht="12.75" customHeight="1" x14ac:dyDescent="0.2">
      <c r="A200" s="89">
        <v>44228</v>
      </c>
      <c r="B200" s="89" t="s">
        <v>680</v>
      </c>
      <c r="C200" s="88" t="s">
        <v>196</v>
      </c>
      <c r="D200" s="88">
        <v>42.427399999999999</v>
      </c>
      <c r="E200" s="96">
        <v>7.1</v>
      </c>
      <c r="F200" s="96">
        <v>2.81</v>
      </c>
    </row>
    <row r="201" spans="1:6" ht="12.75" customHeight="1" x14ac:dyDescent="0.2">
      <c r="A201" s="89">
        <v>44228</v>
      </c>
      <c r="B201" s="89" t="s">
        <v>680</v>
      </c>
      <c r="C201" s="88" t="s">
        <v>197</v>
      </c>
      <c r="D201" s="88">
        <v>37.896299999999997</v>
      </c>
      <c r="E201" s="96">
        <v>6.35</v>
      </c>
      <c r="F201" s="96">
        <v>2.5099999999999998</v>
      </c>
    </row>
    <row r="202" spans="1:6" ht="12.75" customHeight="1" x14ac:dyDescent="0.2">
      <c r="A202" s="89">
        <v>44228</v>
      </c>
      <c r="B202" s="89" t="s">
        <v>680</v>
      </c>
      <c r="C202" s="88" t="s">
        <v>198</v>
      </c>
      <c r="D202" s="88">
        <v>93.622600000000006</v>
      </c>
      <c r="E202" s="96">
        <v>15.68</v>
      </c>
      <c r="F202" s="96">
        <v>6.21</v>
      </c>
    </row>
    <row r="203" spans="1:6" ht="12.75" customHeight="1" x14ac:dyDescent="0.2">
      <c r="A203" s="89">
        <v>44228</v>
      </c>
      <c r="B203" s="89" t="s">
        <v>680</v>
      </c>
      <c r="C203" s="88" t="s">
        <v>199</v>
      </c>
      <c r="D203" s="88">
        <v>43.745399999999997</v>
      </c>
      <c r="E203" s="96">
        <v>7.33</v>
      </c>
      <c r="F203" s="96">
        <v>2.9</v>
      </c>
    </row>
    <row r="204" spans="1:6" ht="12.75" customHeight="1" x14ac:dyDescent="0.2">
      <c r="A204" s="89">
        <v>44228</v>
      </c>
      <c r="B204" s="89" t="s">
        <v>680</v>
      </c>
      <c r="C204" s="88" t="s">
        <v>732</v>
      </c>
      <c r="D204" s="88">
        <v>54.625700000000002</v>
      </c>
      <c r="E204" s="96">
        <v>9.15</v>
      </c>
      <c r="F204" s="96">
        <v>3.62</v>
      </c>
    </row>
    <row r="205" spans="1:6" ht="12.75" customHeight="1" x14ac:dyDescent="0.2">
      <c r="A205" s="89">
        <v>44228</v>
      </c>
      <c r="B205" s="89" t="s">
        <v>680</v>
      </c>
      <c r="C205" s="88" t="s">
        <v>200</v>
      </c>
      <c r="D205" s="88">
        <v>257.6918</v>
      </c>
      <c r="E205" s="96">
        <v>43.15</v>
      </c>
      <c r="F205" s="96">
        <v>17.09</v>
      </c>
    </row>
    <row r="206" spans="1:6" ht="12.75" customHeight="1" x14ac:dyDescent="0.2">
      <c r="A206" s="89">
        <v>44228</v>
      </c>
      <c r="B206" s="89" t="s">
        <v>680</v>
      </c>
      <c r="C206" s="88" t="s">
        <v>201</v>
      </c>
      <c r="D206" s="88">
        <v>264.56420000000003</v>
      </c>
      <c r="E206" s="96">
        <v>44.3</v>
      </c>
      <c r="F206" s="96">
        <v>17.54</v>
      </c>
    </row>
    <row r="207" spans="1:6" ht="12.75" customHeight="1" x14ac:dyDescent="0.2">
      <c r="A207" s="89">
        <v>44228</v>
      </c>
      <c r="B207" s="89" t="s">
        <v>680</v>
      </c>
      <c r="C207" s="88" t="s">
        <v>202</v>
      </c>
      <c r="D207" s="88">
        <v>249.8424</v>
      </c>
      <c r="E207" s="96">
        <v>41.84</v>
      </c>
      <c r="F207" s="96">
        <v>16.57</v>
      </c>
    </row>
    <row r="208" spans="1:6" ht="12.75" customHeight="1" x14ac:dyDescent="0.2">
      <c r="A208" s="89">
        <v>44228</v>
      </c>
      <c r="B208" s="89" t="s">
        <v>680</v>
      </c>
      <c r="C208" s="88" t="s">
        <v>203</v>
      </c>
      <c r="D208" s="88">
        <v>112.8852</v>
      </c>
      <c r="E208" s="96">
        <v>18.899999999999999</v>
      </c>
      <c r="F208" s="96">
        <v>7.49</v>
      </c>
    </row>
    <row r="209" spans="1:6" ht="12.75" customHeight="1" x14ac:dyDescent="0.2">
      <c r="A209" s="89">
        <v>44228</v>
      </c>
      <c r="B209" s="89" t="s">
        <v>680</v>
      </c>
      <c r="C209" s="88" t="s">
        <v>689</v>
      </c>
      <c r="D209" s="88">
        <v>90.096000000000004</v>
      </c>
      <c r="E209" s="96">
        <v>15.09</v>
      </c>
      <c r="F209" s="96">
        <v>5.97</v>
      </c>
    </row>
    <row r="210" spans="1:6" ht="12.75" customHeight="1" x14ac:dyDescent="0.2">
      <c r="A210" s="89">
        <v>44228</v>
      </c>
      <c r="B210" s="89" t="s">
        <v>680</v>
      </c>
      <c r="C210" s="88" t="s">
        <v>204</v>
      </c>
      <c r="D210" s="88">
        <v>116.1301</v>
      </c>
      <c r="E210" s="96">
        <v>19.45</v>
      </c>
      <c r="F210" s="96">
        <v>7.7</v>
      </c>
    </row>
    <row r="211" spans="1:6" ht="12.75" customHeight="1" x14ac:dyDescent="0.2">
      <c r="A211" s="89">
        <v>44228</v>
      </c>
      <c r="B211" s="89" t="s">
        <v>680</v>
      </c>
      <c r="C211" s="88" t="s">
        <v>205</v>
      </c>
      <c r="D211" s="88">
        <v>123.0929</v>
      </c>
      <c r="E211" s="96">
        <v>20.61</v>
      </c>
      <c r="F211" s="96">
        <v>8.16</v>
      </c>
    </row>
    <row r="212" spans="1:6" ht="12.75" customHeight="1" x14ac:dyDescent="0.2">
      <c r="A212" s="89">
        <v>44228</v>
      </c>
      <c r="B212" s="89" t="s">
        <v>680</v>
      </c>
      <c r="C212" s="88" t="s">
        <v>206</v>
      </c>
      <c r="D212" s="88">
        <v>101.11069999999999</v>
      </c>
      <c r="E212" s="96">
        <v>16.93</v>
      </c>
      <c r="F212" s="96">
        <v>6.7</v>
      </c>
    </row>
    <row r="213" spans="1:6" ht="12.75" customHeight="1" x14ac:dyDescent="0.2">
      <c r="A213" s="89">
        <v>44228</v>
      </c>
      <c r="B213" s="89" t="s">
        <v>680</v>
      </c>
      <c r="C213" s="88" t="s">
        <v>207</v>
      </c>
      <c r="D213" s="88">
        <v>30.529699999999998</v>
      </c>
      <c r="E213" s="96">
        <v>5.1100000000000003</v>
      </c>
      <c r="F213" s="96">
        <v>2.02</v>
      </c>
    </row>
    <row r="214" spans="1:6" ht="12.75" customHeight="1" x14ac:dyDescent="0.2">
      <c r="A214" s="89">
        <v>44228</v>
      </c>
      <c r="B214" s="89" t="s">
        <v>680</v>
      </c>
      <c r="C214" s="88" t="s">
        <v>208</v>
      </c>
      <c r="D214" s="88">
        <v>27.003299999999999</v>
      </c>
      <c r="E214" s="96">
        <v>4.5199999999999996</v>
      </c>
      <c r="F214" s="96">
        <v>1.79</v>
      </c>
    </row>
    <row r="215" spans="1:6" ht="12.75" customHeight="1" x14ac:dyDescent="0.2">
      <c r="A215" s="89">
        <v>44228</v>
      </c>
      <c r="B215" s="89" t="s">
        <v>680</v>
      </c>
      <c r="C215" s="88" t="s">
        <v>209</v>
      </c>
      <c r="D215" s="88">
        <v>28.5274</v>
      </c>
      <c r="E215" s="96">
        <v>4.78</v>
      </c>
      <c r="F215" s="96">
        <v>1.89</v>
      </c>
    </row>
    <row r="216" spans="1:6" ht="12.75" customHeight="1" x14ac:dyDescent="0.2">
      <c r="A216" s="89">
        <v>44228</v>
      </c>
      <c r="B216" s="89" t="s">
        <v>680</v>
      </c>
      <c r="C216" s="88" t="s">
        <v>210</v>
      </c>
      <c r="D216" s="88">
        <v>52.817799999999998</v>
      </c>
      <c r="E216" s="96">
        <v>8.84</v>
      </c>
      <c r="F216" s="96">
        <v>3.5</v>
      </c>
    </row>
    <row r="217" spans="1:6" ht="12.75" customHeight="1" x14ac:dyDescent="0.2">
      <c r="A217" s="89">
        <v>44228</v>
      </c>
      <c r="B217" s="89" t="s">
        <v>680</v>
      </c>
      <c r="C217" s="88" t="s">
        <v>211</v>
      </c>
      <c r="D217" s="88">
        <v>34.893000000000001</v>
      </c>
      <c r="E217" s="96">
        <v>5.84</v>
      </c>
      <c r="F217" s="96">
        <v>2.31</v>
      </c>
    </row>
    <row r="218" spans="1:6" ht="12.75" customHeight="1" x14ac:dyDescent="0.2">
      <c r="A218" s="89">
        <v>44228</v>
      </c>
      <c r="B218" s="89" t="s">
        <v>680</v>
      </c>
      <c r="C218" s="88" t="s">
        <v>212</v>
      </c>
      <c r="D218" s="88">
        <v>65.433599999999998</v>
      </c>
      <c r="E218" s="96">
        <v>10.96</v>
      </c>
      <c r="F218" s="96">
        <v>4.34</v>
      </c>
    </row>
    <row r="219" spans="1:6" ht="12.75" customHeight="1" x14ac:dyDescent="0.2">
      <c r="A219" s="89">
        <v>44228</v>
      </c>
      <c r="B219" s="89" t="s">
        <v>680</v>
      </c>
      <c r="C219" s="88" t="s">
        <v>213</v>
      </c>
      <c r="D219" s="88">
        <v>99.777000000000001</v>
      </c>
      <c r="E219" s="96">
        <v>16.71</v>
      </c>
      <c r="F219" s="96">
        <v>6.62</v>
      </c>
    </row>
    <row r="220" spans="1:6" ht="12.75" customHeight="1" x14ac:dyDescent="0.2">
      <c r="A220" s="89">
        <v>44228</v>
      </c>
      <c r="B220" s="89" t="s">
        <v>680</v>
      </c>
      <c r="C220" s="88" t="s">
        <v>214</v>
      </c>
      <c r="D220" s="88">
        <v>40.590600000000002</v>
      </c>
      <c r="E220" s="96">
        <v>6.8</v>
      </c>
      <c r="F220" s="96">
        <v>2.69</v>
      </c>
    </row>
    <row r="221" spans="1:6" ht="12.75" customHeight="1" x14ac:dyDescent="0.2">
      <c r="A221" s="89">
        <v>44228</v>
      </c>
      <c r="B221" s="89" t="s">
        <v>680</v>
      </c>
      <c r="C221" s="88" t="s">
        <v>215</v>
      </c>
      <c r="D221" s="88">
        <v>21.545100000000001</v>
      </c>
      <c r="E221" s="96">
        <v>3.61</v>
      </c>
      <c r="F221" s="96">
        <v>1.43</v>
      </c>
    </row>
    <row r="222" spans="1:6" ht="12.75" customHeight="1" x14ac:dyDescent="0.2">
      <c r="A222" s="89">
        <v>44228</v>
      </c>
      <c r="B222" s="89" t="s">
        <v>680</v>
      </c>
      <c r="C222" s="88" t="s">
        <v>706</v>
      </c>
      <c r="D222" s="88">
        <v>444.26490000000001</v>
      </c>
      <c r="E222" s="96">
        <v>74.400000000000006</v>
      </c>
      <c r="F222" s="96">
        <v>29.46</v>
      </c>
    </row>
    <row r="223" spans="1:6" ht="12.75" customHeight="1" x14ac:dyDescent="0.2">
      <c r="A223" s="89">
        <v>44228</v>
      </c>
      <c r="B223" s="89" t="s">
        <v>680</v>
      </c>
      <c r="C223" s="88" t="s">
        <v>216</v>
      </c>
      <c r="D223" s="88">
        <v>151.0856</v>
      </c>
      <c r="E223" s="96">
        <v>25.3</v>
      </c>
      <c r="F223" s="96">
        <v>10.02</v>
      </c>
    </row>
    <row r="224" spans="1:6" ht="12.75" customHeight="1" x14ac:dyDescent="0.2">
      <c r="A224" s="89">
        <v>44228</v>
      </c>
      <c r="B224" s="89" t="s">
        <v>680</v>
      </c>
      <c r="C224" s="88" t="s">
        <v>217</v>
      </c>
      <c r="D224" s="88">
        <v>58.258299999999998</v>
      </c>
      <c r="E224" s="96">
        <v>9.76</v>
      </c>
      <c r="F224" s="96">
        <v>3.86</v>
      </c>
    </row>
    <row r="225" spans="1:6" ht="12.75" customHeight="1" x14ac:dyDescent="0.2">
      <c r="A225" s="89">
        <v>44228</v>
      </c>
      <c r="B225" s="89" t="s">
        <v>680</v>
      </c>
      <c r="C225" s="88" t="s">
        <v>218</v>
      </c>
      <c r="D225" s="88">
        <v>385.50650000000002</v>
      </c>
      <c r="E225" s="96">
        <v>64.56</v>
      </c>
      <c r="F225" s="96">
        <v>25.56</v>
      </c>
    </row>
    <row r="226" spans="1:6" ht="12.75" customHeight="1" x14ac:dyDescent="0.2">
      <c r="A226" s="89">
        <v>44228</v>
      </c>
      <c r="B226" s="89" t="s">
        <v>680</v>
      </c>
      <c r="C226" s="88" t="s">
        <v>219</v>
      </c>
      <c r="D226" s="88">
        <v>45.399099999999997</v>
      </c>
      <c r="E226" s="96">
        <v>7.6</v>
      </c>
      <c r="F226" s="96">
        <v>3.01</v>
      </c>
    </row>
    <row r="227" spans="1:6" ht="12.75" customHeight="1" x14ac:dyDescent="0.2">
      <c r="A227" s="89">
        <v>44228</v>
      </c>
      <c r="B227" s="89" t="s">
        <v>680</v>
      </c>
      <c r="C227" s="88" t="s">
        <v>220</v>
      </c>
      <c r="D227" s="88">
        <v>47.078000000000003</v>
      </c>
      <c r="E227" s="96">
        <v>7.88</v>
      </c>
      <c r="F227" s="96">
        <v>3.12</v>
      </c>
    </row>
    <row r="228" spans="1:6" ht="12.75" customHeight="1" x14ac:dyDescent="0.2">
      <c r="A228" s="89">
        <v>44228</v>
      </c>
      <c r="B228" s="89" t="s">
        <v>680</v>
      </c>
      <c r="C228" s="88" t="s">
        <v>221</v>
      </c>
      <c r="D228" s="88">
        <v>51.198900000000002</v>
      </c>
      <c r="E228" s="96">
        <v>8.57</v>
      </c>
      <c r="F228" s="96">
        <v>3.39</v>
      </c>
    </row>
    <row r="229" spans="1:6" ht="12.75" customHeight="1" x14ac:dyDescent="0.2">
      <c r="A229" s="89">
        <v>44228</v>
      </c>
      <c r="B229" s="89" t="s">
        <v>680</v>
      </c>
      <c r="C229" s="88" t="s">
        <v>222</v>
      </c>
      <c r="D229" s="88">
        <v>20.7563</v>
      </c>
      <c r="E229" s="96">
        <v>3.48</v>
      </c>
      <c r="F229" s="96">
        <v>1.38</v>
      </c>
    </row>
    <row r="230" spans="1:6" ht="12.75" customHeight="1" x14ac:dyDescent="0.2">
      <c r="A230" s="89">
        <v>44228</v>
      </c>
      <c r="B230" s="89" t="s">
        <v>680</v>
      </c>
      <c r="C230" s="88" t="s">
        <v>223</v>
      </c>
      <c r="D230" s="88">
        <v>36.127600000000001</v>
      </c>
      <c r="E230" s="96">
        <v>6.05</v>
      </c>
      <c r="F230" s="96">
        <v>2.4</v>
      </c>
    </row>
    <row r="231" spans="1:6" ht="12.75" customHeight="1" x14ac:dyDescent="0.2">
      <c r="A231" s="89">
        <v>44228</v>
      </c>
      <c r="B231" s="89" t="s">
        <v>680</v>
      </c>
      <c r="C231" s="88" t="s">
        <v>224</v>
      </c>
      <c r="D231" s="88">
        <v>44.504399999999997</v>
      </c>
      <c r="E231" s="96">
        <v>7.45</v>
      </c>
      <c r="F231" s="96">
        <v>2.95</v>
      </c>
    </row>
    <row r="232" spans="1:6" ht="12.75" customHeight="1" x14ac:dyDescent="0.2">
      <c r="A232" s="89">
        <v>44228</v>
      </c>
      <c r="B232" s="89" t="s">
        <v>680</v>
      </c>
      <c r="C232" s="88" t="s">
        <v>225</v>
      </c>
      <c r="D232" s="88">
        <v>34.3001</v>
      </c>
      <c r="E232" s="96">
        <v>5.74</v>
      </c>
      <c r="F232" s="96">
        <v>2.27</v>
      </c>
    </row>
    <row r="233" spans="1:6" ht="12.75" customHeight="1" x14ac:dyDescent="0.2">
      <c r="A233" s="89">
        <v>44228</v>
      </c>
      <c r="B233" s="89" t="s">
        <v>680</v>
      </c>
      <c r="C233" s="88" t="s">
        <v>226</v>
      </c>
      <c r="D233" s="88">
        <v>122.1311</v>
      </c>
      <c r="E233" s="96">
        <v>20.45</v>
      </c>
      <c r="F233" s="96">
        <v>8.1</v>
      </c>
    </row>
    <row r="234" spans="1:6" ht="12.75" customHeight="1" x14ac:dyDescent="0.2">
      <c r="A234" s="89">
        <v>44228</v>
      </c>
      <c r="B234" s="89" t="s">
        <v>680</v>
      </c>
      <c r="C234" s="88" t="s">
        <v>227</v>
      </c>
      <c r="D234" s="88">
        <v>334.41210000000001</v>
      </c>
      <c r="E234" s="96">
        <v>56</v>
      </c>
      <c r="F234" s="96">
        <v>22.17</v>
      </c>
    </row>
    <row r="235" spans="1:6" ht="12.75" customHeight="1" x14ac:dyDescent="0.2">
      <c r="A235" s="89">
        <v>44228</v>
      </c>
      <c r="B235" s="89" t="s">
        <v>680</v>
      </c>
      <c r="C235" s="88" t="s">
        <v>228</v>
      </c>
      <c r="D235" s="88">
        <v>355.61950000000002</v>
      </c>
      <c r="E235" s="96">
        <v>59.55</v>
      </c>
      <c r="F235" s="96">
        <v>23.58</v>
      </c>
    </row>
    <row r="236" spans="1:6" ht="12.75" customHeight="1" x14ac:dyDescent="0.2">
      <c r="A236" s="89">
        <v>44228</v>
      </c>
      <c r="B236" s="89" t="s">
        <v>680</v>
      </c>
      <c r="C236" s="88" t="s">
        <v>229</v>
      </c>
      <c r="D236" s="88">
        <v>8.5767000000000007</v>
      </c>
      <c r="E236" s="96">
        <v>1.44</v>
      </c>
      <c r="F236" s="96">
        <v>0.56999999999999995</v>
      </c>
    </row>
    <row r="237" spans="1:6" ht="12.75" customHeight="1" x14ac:dyDescent="0.2">
      <c r="A237" s="89">
        <v>44228</v>
      </c>
      <c r="B237" s="89" t="s">
        <v>680</v>
      </c>
      <c r="C237" s="88" t="s">
        <v>230</v>
      </c>
      <c r="D237" s="88">
        <v>289.43450000000001</v>
      </c>
      <c r="E237" s="96">
        <v>48.47</v>
      </c>
      <c r="F237" s="96">
        <v>19.190000000000001</v>
      </c>
    </row>
    <row r="238" spans="1:6" ht="12.75" customHeight="1" x14ac:dyDescent="0.2">
      <c r="A238" s="89">
        <v>44228</v>
      </c>
      <c r="B238" s="89" t="s">
        <v>680</v>
      </c>
      <c r="C238" s="88" t="s">
        <v>231</v>
      </c>
      <c r="D238" s="88">
        <v>143.4752</v>
      </c>
      <c r="E238" s="96">
        <v>24.03</v>
      </c>
      <c r="F238" s="96">
        <v>9.51</v>
      </c>
    </row>
    <row r="239" spans="1:6" ht="12.75" customHeight="1" x14ac:dyDescent="0.2">
      <c r="A239" s="89">
        <v>44228</v>
      </c>
      <c r="B239" s="89" t="s">
        <v>680</v>
      </c>
      <c r="C239" s="88" t="s">
        <v>232</v>
      </c>
      <c r="D239" s="88">
        <v>138.2184</v>
      </c>
      <c r="E239" s="96">
        <v>23.15</v>
      </c>
      <c r="F239" s="96">
        <v>9.16</v>
      </c>
    </row>
    <row r="240" spans="1:6" ht="12.75" customHeight="1" x14ac:dyDescent="0.2">
      <c r="A240" s="89">
        <v>44228</v>
      </c>
      <c r="B240" s="89" t="s">
        <v>680</v>
      </c>
      <c r="C240" s="88" t="s">
        <v>233</v>
      </c>
      <c r="D240" s="88">
        <v>95.625100000000003</v>
      </c>
      <c r="E240" s="96">
        <v>16.010000000000002</v>
      </c>
      <c r="F240" s="96">
        <v>6.34</v>
      </c>
    </row>
    <row r="241" spans="1:6" ht="12.75" customHeight="1" x14ac:dyDescent="0.2">
      <c r="A241" s="89">
        <v>44228</v>
      </c>
      <c r="B241" s="89" t="s">
        <v>680</v>
      </c>
      <c r="C241" s="88" t="s">
        <v>234</v>
      </c>
      <c r="D241" s="88">
        <v>126.0386</v>
      </c>
      <c r="E241" s="96">
        <v>21.11</v>
      </c>
      <c r="F241" s="96">
        <v>8.36</v>
      </c>
    </row>
    <row r="242" spans="1:6" ht="12.75" customHeight="1" x14ac:dyDescent="0.2">
      <c r="A242" s="89">
        <v>44228</v>
      </c>
      <c r="B242" s="89" t="s">
        <v>680</v>
      </c>
      <c r="C242" s="88" t="s">
        <v>235</v>
      </c>
      <c r="D242" s="88">
        <v>75.534300000000002</v>
      </c>
      <c r="E242" s="96">
        <v>12.65</v>
      </c>
      <c r="F242" s="96">
        <v>5.01</v>
      </c>
    </row>
    <row r="243" spans="1:6" ht="12.75" customHeight="1" x14ac:dyDescent="0.2">
      <c r="A243" s="89">
        <v>44228</v>
      </c>
      <c r="B243" s="89" t="s">
        <v>680</v>
      </c>
      <c r="C243" s="88" t="s">
        <v>236</v>
      </c>
      <c r="D243" s="88">
        <v>76.284199999999998</v>
      </c>
      <c r="E243" s="96">
        <v>12.77</v>
      </c>
      <c r="F243" s="96">
        <v>5.0599999999999996</v>
      </c>
    </row>
    <row r="244" spans="1:6" ht="12.75" customHeight="1" x14ac:dyDescent="0.2">
      <c r="A244" s="89">
        <v>44228</v>
      </c>
      <c r="B244" s="89" t="s">
        <v>680</v>
      </c>
      <c r="C244" s="88" t="s">
        <v>237</v>
      </c>
      <c r="D244" s="88">
        <v>139.17339999999999</v>
      </c>
      <c r="E244" s="96">
        <v>23.31</v>
      </c>
      <c r="F244" s="96">
        <v>9.23</v>
      </c>
    </row>
    <row r="245" spans="1:6" ht="12.75" customHeight="1" x14ac:dyDescent="0.2">
      <c r="A245" s="89">
        <v>44228</v>
      </c>
      <c r="B245" s="89" t="s">
        <v>680</v>
      </c>
      <c r="C245" s="88" t="s">
        <v>238</v>
      </c>
      <c r="D245" s="88">
        <v>488.44099999999997</v>
      </c>
      <c r="E245" s="96">
        <v>81.790000000000006</v>
      </c>
      <c r="F245" s="96">
        <v>32.39</v>
      </c>
    </row>
    <row r="246" spans="1:6" ht="12.75" customHeight="1" x14ac:dyDescent="0.2">
      <c r="A246" s="89">
        <v>44228</v>
      </c>
      <c r="B246" s="89" t="s">
        <v>680</v>
      </c>
      <c r="C246" s="88" t="s">
        <v>239</v>
      </c>
      <c r="D246" s="88">
        <v>69.6661</v>
      </c>
      <c r="E246" s="96">
        <v>11.67</v>
      </c>
      <c r="F246" s="96">
        <v>4.62</v>
      </c>
    </row>
    <row r="247" spans="1:6" ht="12.75" customHeight="1" x14ac:dyDescent="0.2">
      <c r="A247" s="89">
        <v>44228</v>
      </c>
      <c r="B247" s="89" t="s">
        <v>680</v>
      </c>
      <c r="C247" s="88" t="s">
        <v>240</v>
      </c>
      <c r="D247" s="88">
        <v>21.753399999999999</v>
      </c>
      <c r="E247" s="96">
        <v>3.64</v>
      </c>
      <c r="F247" s="96">
        <v>1.44</v>
      </c>
    </row>
    <row r="248" spans="1:6" ht="12.75" customHeight="1" x14ac:dyDescent="0.2">
      <c r="A248" s="89">
        <v>44228</v>
      </c>
      <c r="B248" s="89" t="s">
        <v>680</v>
      </c>
      <c r="C248" s="88" t="s">
        <v>241</v>
      </c>
      <c r="D248" s="88">
        <v>369.14879999999999</v>
      </c>
      <c r="E248" s="96">
        <v>61.82</v>
      </c>
      <c r="F248" s="96">
        <v>24.48</v>
      </c>
    </row>
    <row r="249" spans="1:6" ht="12.75" customHeight="1" x14ac:dyDescent="0.2">
      <c r="A249" s="89">
        <v>44228</v>
      </c>
      <c r="B249" s="89" t="s">
        <v>680</v>
      </c>
      <c r="C249" s="88" t="s">
        <v>707</v>
      </c>
      <c r="D249" s="88">
        <v>253.2722</v>
      </c>
      <c r="E249" s="96">
        <v>42.41</v>
      </c>
      <c r="F249" s="96">
        <v>16.79</v>
      </c>
    </row>
    <row r="250" spans="1:6" ht="12.75" customHeight="1" x14ac:dyDescent="0.2">
      <c r="A250" s="89">
        <v>44228</v>
      </c>
      <c r="B250" s="89" t="s">
        <v>680</v>
      </c>
      <c r="C250" s="88" t="s">
        <v>242</v>
      </c>
      <c r="D250" s="88">
        <v>242.15530000000001</v>
      </c>
      <c r="E250" s="96">
        <v>40.549999999999997</v>
      </c>
      <c r="F250" s="96">
        <v>16.059999999999999</v>
      </c>
    </row>
    <row r="251" spans="1:6" ht="12.75" customHeight="1" x14ac:dyDescent="0.2">
      <c r="A251" s="89">
        <v>44228</v>
      </c>
      <c r="B251" s="89" t="s">
        <v>680</v>
      </c>
      <c r="C251" s="88" t="s">
        <v>243</v>
      </c>
      <c r="D251" s="88">
        <v>92.252799999999993</v>
      </c>
      <c r="E251" s="96">
        <v>15.45</v>
      </c>
      <c r="F251" s="96">
        <v>6.12</v>
      </c>
    </row>
    <row r="252" spans="1:6" ht="12.75" customHeight="1" x14ac:dyDescent="0.2">
      <c r="A252" s="89">
        <v>44228</v>
      </c>
      <c r="B252" s="89" t="s">
        <v>680</v>
      </c>
      <c r="C252" s="88" t="s">
        <v>244</v>
      </c>
      <c r="D252" s="88">
        <v>277.80700000000002</v>
      </c>
      <c r="E252" s="96">
        <v>46.52</v>
      </c>
      <c r="F252" s="96">
        <v>18.420000000000002</v>
      </c>
    </row>
    <row r="253" spans="1:6" ht="12.75" customHeight="1" x14ac:dyDescent="0.2">
      <c r="A253" s="89">
        <v>44228</v>
      </c>
      <c r="B253" s="89" t="s">
        <v>680</v>
      </c>
      <c r="C253" s="88" t="s">
        <v>245</v>
      </c>
      <c r="D253" s="88">
        <v>565.56889999999999</v>
      </c>
      <c r="E253" s="96">
        <v>94.71</v>
      </c>
      <c r="F253" s="96">
        <v>37.5</v>
      </c>
    </row>
    <row r="254" spans="1:6" ht="12.75" customHeight="1" x14ac:dyDescent="0.2">
      <c r="A254" s="89">
        <v>44228</v>
      </c>
      <c r="B254" s="89" t="s">
        <v>680</v>
      </c>
      <c r="C254" s="88" t="s">
        <v>246</v>
      </c>
      <c r="D254" s="88">
        <v>71.485500000000002</v>
      </c>
      <c r="E254" s="96">
        <v>11.97</v>
      </c>
      <c r="F254" s="96">
        <v>4.74</v>
      </c>
    </row>
    <row r="255" spans="1:6" ht="12.75" customHeight="1" x14ac:dyDescent="0.2">
      <c r="A255" s="89">
        <v>44228</v>
      </c>
      <c r="B255" s="89" t="s">
        <v>680</v>
      </c>
      <c r="C255" s="88" t="s">
        <v>247</v>
      </c>
      <c r="D255" s="88">
        <v>86.557500000000005</v>
      </c>
      <c r="E255" s="96">
        <v>14.49</v>
      </c>
      <c r="F255" s="96">
        <v>5.74</v>
      </c>
    </row>
    <row r="256" spans="1:6" ht="12.75" customHeight="1" x14ac:dyDescent="0.2">
      <c r="A256" s="89">
        <v>44228</v>
      </c>
      <c r="B256" s="89" t="s">
        <v>680</v>
      </c>
      <c r="C256" s="88" t="s">
        <v>248</v>
      </c>
      <c r="D256" s="88">
        <v>157.3794</v>
      </c>
      <c r="E256" s="96">
        <v>26.35</v>
      </c>
      <c r="F256" s="96">
        <v>10.44</v>
      </c>
    </row>
    <row r="257" spans="1:6" ht="12.75" customHeight="1" x14ac:dyDescent="0.2">
      <c r="A257" s="89">
        <v>44228</v>
      </c>
      <c r="B257" s="89" t="s">
        <v>680</v>
      </c>
      <c r="C257" s="88" t="s">
        <v>249</v>
      </c>
      <c r="D257" s="88">
        <v>127.265</v>
      </c>
      <c r="E257" s="96">
        <v>21.31</v>
      </c>
      <c r="F257" s="96">
        <v>8.44</v>
      </c>
    </row>
    <row r="258" spans="1:6" ht="12.75" customHeight="1" x14ac:dyDescent="0.2">
      <c r="A258" s="89">
        <v>44228</v>
      </c>
      <c r="B258" s="89" t="s">
        <v>680</v>
      </c>
      <c r="C258" s="88" t="s">
        <v>250</v>
      </c>
      <c r="D258" s="88">
        <v>132.51560000000001</v>
      </c>
      <c r="E258" s="96">
        <v>22.19</v>
      </c>
      <c r="F258" s="96">
        <v>8.7899999999999991</v>
      </c>
    </row>
    <row r="259" spans="1:6" ht="12.75" customHeight="1" x14ac:dyDescent="0.2">
      <c r="A259" s="89">
        <v>44228</v>
      </c>
      <c r="B259" s="89" t="s">
        <v>680</v>
      </c>
      <c r="C259" s="88" t="s">
        <v>251</v>
      </c>
      <c r="D259" s="88">
        <v>169.57210000000001</v>
      </c>
      <c r="E259" s="96">
        <v>28.4</v>
      </c>
      <c r="F259" s="96">
        <v>11.24</v>
      </c>
    </row>
    <row r="260" spans="1:6" ht="12.75" customHeight="1" x14ac:dyDescent="0.2">
      <c r="A260" s="89">
        <v>44228</v>
      </c>
      <c r="B260" s="89" t="s">
        <v>680</v>
      </c>
      <c r="C260" s="88" t="s">
        <v>252</v>
      </c>
      <c r="D260" s="88">
        <v>61.770899999999997</v>
      </c>
      <c r="E260" s="96">
        <v>10.34</v>
      </c>
      <c r="F260" s="96">
        <v>4.0999999999999996</v>
      </c>
    </row>
    <row r="261" spans="1:6" ht="12.75" customHeight="1" x14ac:dyDescent="0.2">
      <c r="A261" s="89">
        <v>44228</v>
      </c>
      <c r="B261" s="89" t="s">
        <v>680</v>
      </c>
      <c r="C261" s="88" t="s">
        <v>253</v>
      </c>
      <c r="D261" s="88">
        <v>55.635300000000001</v>
      </c>
      <c r="E261" s="96">
        <v>9.32</v>
      </c>
      <c r="F261" s="96">
        <v>3.69</v>
      </c>
    </row>
    <row r="262" spans="1:6" ht="12.75" customHeight="1" x14ac:dyDescent="0.2">
      <c r="A262" s="89">
        <v>44228</v>
      </c>
      <c r="B262" s="89" t="s">
        <v>680</v>
      </c>
      <c r="C262" s="88" t="s">
        <v>254</v>
      </c>
      <c r="D262" s="88">
        <v>69.826300000000003</v>
      </c>
      <c r="E262" s="96">
        <v>11.69</v>
      </c>
      <c r="F262" s="96">
        <v>4.63</v>
      </c>
    </row>
    <row r="263" spans="1:6" ht="12.75" customHeight="1" x14ac:dyDescent="0.2">
      <c r="A263" s="89">
        <v>44228</v>
      </c>
      <c r="B263" s="89" t="s">
        <v>680</v>
      </c>
      <c r="C263" s="88" t="s">
        <v>255</v>
      </c>
      <c r="D263" s="88">
        <v>253.17779999999999</v>
      </c>
      <c r="E263" s="96">
        <v>42.4</v>
      </c>
      <c r="F263" s="96">
        <v>16.79</v>
      </c>
    </row>
    <row r="264" spans="1:6" ht="12.75" customHeight="1" x14ac:dyDescent="0.2">
      <c r="A264" s="89">
        <v>44228</v>
      </c>
      <c r="B264" s="89" t="s">
        <v>680</v>
      </c>
      <c r="C264" s="88" t="s">
        <v>256</v>
      </c>
      <c r="D264" s="88">
        <v>13.0273</v>
      </c>
      <c r="E264" s="96">
        <v>2.1800000000000002</v>
      </c>
      <c r="F264" s="96">
        <v>0.86</v>
      </c>
    </row>
    <row r="265" spans="1:6" ht="12.75" customHeight="1" x14ac:dyDescent="0.2">
      <c r="A265" s="89">
        <v>44228</v>
      </c>
      <c r="B265" s="89" t="s">
        <v>680</v>
      </c>
      <c r="C265" s="88" t="s">
        <v>257</v>
      </c>
      <c r="D265" s="88">
        <v>48.976399999999998</v>
      </c>
      <c r="E265" s="96">
        <v>8.1999999999999993</v>
      </c>
      <c r="F265" s="96">
        <v>3.25</v>
      </c>
    </row>
    <row r="266" spans="1:6" ht="12.75" customHeight="1" x14ac:dyDescent="0.2">
      <c r="A266" s="89">
        <v>44228</v>
      </c>
      <c r="B266" s="89" t="s">
        <v>680</v>
      </c>
      <c r="C266" s="88" t="s">
        <v>258</v>
      </c>
      <c r="D266" s="88">
        <v>102.3741</v>
      </c>
      <c r="E266" s="96">
        <v>17.14</v>
      </c>
      <c r="F266" s="96">
        <v>6.79</v>
      </c>
    </row>
    <row r="267" spans="1:6" ht="12.75" customHeight="1" x14ac:dyDescent="0.2">
      <c r="A267" s="89">
        <v>44228</v>
      </c>
      <c r="B267" s="89" t="s">
        <v>680</v>
      </c>
      <c r="C267" s="88" t="s">
        <v>259</v>
      </c>
      <c r="D267" s="88">
        <v>209.84639999999999</v>
      </c>
      <c r="E267" s="96">
        <v>35.14</v>
      </c>
      <c r="F267" s="96">
        <v>13.91</v>
      </c>
    </row>
    <row r="268" spans="1:6" ht="12.75" customHeight="1" x14ac:dyDescent="0.2">
      <c r="A268" s="89">
        <v>44228</v>
      </c>
      <c r="B268" s="89" t="s">
        <v>680</v>
      </c>
      <c r="C268" s="88" t="s">
        <v>260</v>
      </c>
      <c r="D268" s="88">
        <v>182.79419999999999</v>
      </c>
      <c r="E268" s="96">
        <v>30.61</v>
      </c>
      <c r="F268" s="96">
        <v>12.12</v>
      </c>
    </row>
    <row r="269" spans="1:6" ht="12.75" customHeight="1" x14ac:dyDescent="0.2">
      <c r="A269" s="89">
        <v>44228</v>
      </c>
      <c r="B269" s="89" t="s">
        <v>680</v>
      </c>
      <c r="C269" s="88" t="s">
        <v>261</v>
      </c>
      <c r="D269" s="88">
        <v>100.3092</v>
      </c>
      <c r="E269" s="96">
        <v>16.8</v>
      </c>
      <c r="F269" s="96">
        <v>6.65</v>
      </c>
    </row>
    <row r="270" spans="1:6" ht="12.75" customHeight="1" x14ac:dyDescent="0.2">
      <c r="A270" s="89">
        <v>44228</v>
      </c>
      <c r="B270" s="89" t="s">
        <v>680</v>
      </c>
      <c r="C270" s="88" t="s">
        <v>262</v>
      </c>
      <c r="D270" s="88">
        <v>50.801299999999998</v>
      </c>
      <c r="E270" s="96">
        <v>8.51</v>
      </c>
      <c r="F270" s="96">
        <v>3.37</v>
      </c>
    </row>
    <row r="271" spans="1:6" ht="12.75" customHeight="1" x14ac:dyDescent="0.2">
      <c r="A271" s="89">
        <v>44228</v>
      </c>
      <c r="B271" s="89" t="s">
        <v>680</v>
      </c>
      <c r="C271" s="88" t="s">
        <v>263</v>
      </c>
      <c r="D271" s="88">
        <v>90.176299999999998</v>
      </c>
      <c r="E271" s="96">
        <v>15.1</v>
      </c>
      <c r="F271" s="96">
        <v>5.98</v>
      </c>
    </row>
    <row r="272" spans="1:6" ht="12.75" customHeight="1" x14ac:dyDescent="0.2">
      <c r="A272" s="89">
        <v>44228</v>
      </c>
      <c r="B272" s="89" t="s">
        <v>680</v>
      </c>
      <c r="C272" s="88" t="s">
        <v>264</v>
      </c>
      <c r="D272" s="88">
        <v>42.218600000000002</v>
      </c>
      <c r="E272" s="96">
        <v>7.07</v>
      </c>
      <c r="F272" s="96">
        <v>2.8</v>
      </c>
    </row>
    <row r="273" spans="1:6" ht="12.75" customHeight="1" x14ac:dyDescent="0.2">
      <c r="A273" s="89">
        <v>44228</v>
      </c>
      <c r="B273" s="89" t="s">
        <v>680</v>
      </c>
      <c r="C273" s="88" t="s">
        <v>265</v>
      </c>
      <c r="D273" s="88">
        <v>1038.258</v>
      </c>
      <c r="E273" s="96">
        <v>173.86</v>
      </c>
      <c r="F273" s="96">
        <v>68.84</v>
      </c>
    </row>
    <row r="274" spans="1:6" ht="12.75" customHeight="1" x14ac:dyDescent="0.2">
      <c r="A274" s="89">
        <v>44228</v>
      </c>
      <c r="B274" s="89" t="s">
        <v>680</v>
      </c>
      <c r="C274" s="88" t="s">
        <v>266</v>
      </c>
      <c r="D274" s="88">
        <v>372.45400000000001</v>
      </c>
      <c r="E274" s="96">
        <v>62.37</v>
      </c>
      <c r="F274" s="96">
        <v>24.7</v>
      </c>
    </row>
    <row r="275" spans="1:6" ht="12.75" customHeight="1" x14ac:dyDescent="0.2">
      <c r="A275" s="89">
        <v>44228</v>
      </c>
      <c r="B275" s="89" t="s">
        <v>680</v>
      </c>
      <c r="C275" s="88" t="s">
        <v>267</v>
      </c>
      <c r="D275" s="88">
        <v>62.810699999999997</v>
      </c>
      <c r="E275" s="96">
        <v>10.52</v>
      </c>
      <c r="F275" s="96">
        <v>4.16</v>
      </c>
    </row>
    <row r="276" spans="1:6" ht="12.75" customHeight="1" x14ac:dyDescent="0.2">
      <c r="A276" s="89">
        <v>44228</v>
      </c>
      <c r="B276" s="89" t="s">
        <v>680</v>
      </c>
      <c r="C276" s="88" t="s">
        <v>268</v>
      </c>
      <c r="D276" s="88">
        <v>221.15110000000001</v>
      </c>
      <c r="E276" s="96">
        <v>37.03</v>
      </c>
      <c r="F276" s="96">
        <v>14.66</v>
      </c>
    </row>
    <row r="277" spans="1:6" ht="12.75" customHeight="1" x14ac:dyDescent="0.2">
      <c r="A277" s="89">
        <v>44228</v>
      </c>
      <c r="B277" s="89" t="s">
        <v>680</v>
      </c>
      <c r="C277" s="88" t="s">
        <v>269</v>
      </c>
      <c r="D277" s="88">
        <v>530.78470000000004</v>
      </c>
      <c r="E277" s="96">
        <v>88.88</v>
      </c>
      <c r="F277" s="96">
        <v>35.19</v>
      </c>
    </row>
    <row r="278" spans="1:6" ht="12.75" customHeight="1" x14ac:dyDescent="0.2">
      <c r="A278" s="89">
        <v>44228</v>
      </c>
      <c r="B278" s="89" t="s">
        <v>680</v>
      </c>
      <c r="C278" s="88" t="s">
        <v>270</v>
      </c>
      <c r="D278" s="88">
        <v>149.6027</v>
      </c>
      <c r="E278" s="96">
        <v>25.05</v>
      </c>
      <c r="F278" s="96">
        <v>9.92</v>
      </c>
    </row>
    <row r="279" spans="1:6" ht="12.75" customHeight="1" x14ac:dyDescent="0.2">
      <c r="A279" s="89">
        <v>44228</v>
      </c>
      <c r="B279" s="89" t="s">
        <v>680</v>
      </c>
      <c r="C279" s="88" t="s">
        <v>690</v>
      </c>
      <c r="D279" s="88">
        <v>70.811999999999998</v>
      </c>
      <c r="E279" s="96">
        <v>11.86</v>
      </c>
      <c r="F279" s="96">
        <v>4.7</v>
      </c>
    </row>
    <row r="280" spans="1:6" ht="12.75" customHeight="1" x14ac:dyDescent="0.2">
      <c r="A280" s="89">
        <v>44228</v>
      </c>
      <c r="B280" s="89" t="s">
        <v>680</v>
      </c>
      <c r="C280" s="88" t="s">
        <v>271</v>
      </c>
      <c r="D280" s="88">
        <v>36.838299999999997</v>
      </c>
      <c r="E280" s="96">
        <v>6.17</v>
      </c>
      <c r="F280" s="96">
        <v>2.44</v>
      </c>
    </row>
    <row r="281" spans="1:6" ht="12.75" customHeight="1" x14ac:dyDescent="0.2">
      <c r="A281" s="89">
        <v>44228</v>
      </c>
      <c r="B281" s="89" t="s">
        <v>680</v>
      </c>
      <c r="C281" s="88" t="s">
        <v>272</v>
      </c>
      <c r="D281" s="88">
        <v>48.608800000000002</v>
      </c>
      <c r="E281" s="96">
        <v>8.14</v>
      </c>
      <c r="F281" s="96">
        <v>3.22</v>
      </c>
    </row>
    <row r="282" spans="1:6" ht="12.75" customHeight="1" x14ac:dyDescent="0.2">
      <c r="A282" s="89">
        <v>44228</v>
      </c>
      <c r="B282" s="89" t="s">
        <v>680</v>
      </c>
      <c r="C282" s="88" t="s">
        <v>273</v>
      </c>
      <c r="D282" s="88">
        <v>25.634899999999998</v>
      </c>
      <c r="E282" s="96">
        <v>4.29</v>
      </c>
      <c r="F282" s="96">
        <v>1.7</v>
      </c>
    </row>
    <row r="283" spans="1:6" ht="12.75" customHeight="1" x14ac:dyDescent="0.2">
      <c r="A283" s="89">
        <v>44228</v>
      </c>
      <c r="B283" s="89" t="s">
        <v>680</v>
      </c>
      <c r="C283" s="88" t="s">
        <v>274</v>
      </c>
      <c r="D283" s="88">
        <v>25.4907</v>
      </c>
      <c r="E283" s="96">
        <v>4.2699999999999996</v>
      </c>
      <c r="F283" s="96">
        <v>1.69</v>
      </c>
    </row>
    <row r="284" spans="1:6" ht="12.75" customHeight="1" x14ac:dyDescent="0.2">
      <c r="A284" s="89">
        <v>44228</v>
      </c>
      <c r="B284" s="89" t="s">
        <v>680</v>
      </c>
      <c r="C284" s="88" t="s">
        <v>275</v>
      </c>
      <c r="D284" s="88">
        <v>38.219799999999999</v>
      </c>
      <c r="E284" s="96">
        <v>6.4</v>
      </c>
      <c r="F284" s="96">
        <v>2.5299999999999998</v>
      </c>
    </row>
    <row r="285" spans="1:6" ht="12.75" customHeight="1" x14ac:dyDescent="0.2">
      <c r="A285" s="89">
        <v>44228</v>
      </c>
      <c r="B285" s="89" t="s">
        <v>680</v>
      </c>
      <c r="C285" s="88" t="s">
        <v>276</v>
      </c>
      <c r="D285" s="88">
        <v>45.688000000000002</v>
      </c>
      <c r="E285" s="96">
        <v>7.65</v>
      </c>
      <c r="F285" s="96">
        <v>3.03</v>
      </c>
    </row>
    <row r="286" spans="1:6" ht="12.75" customHeight="1" x14ac:dyDescent="0.2">
      <c r="A286" s="89">
        <v>44228</v>
      </c>
      <c r="B286" s="89" t="s">
        <v>680</v>
      </c>
      <c r="C286" s="88" t="s">
        <v>277</v>
      </c>
      <c r="D286" s="88">
        <v>399.096</v>
      </c>
      <c r="E286" s="96">
        <v>66.83</v>
      </c>
      <c r="F286" s="96">
        <v>26.46</v>
      </c>
    </row>
    <row r="287" spans="1:6" ht="12.75" customHeight="1" x14ac:dyDescent="0.2">
      <c r="A287" s="89">
        <v>44228</v>
      </c>
      <c r="B287" s="89" t="s">
        <v>680</v>
      </c>
      <c r="C287" s="88" t="s">
        <v>278</v>
      </c>
      <c r="D287" s="88">
        <v>124.3175</v>
      </c>
      <c r="E287" s="96">
        <v>20.82</v>
      </c>
      <c r="F287" s="96">
        <v>8.24</v>
      </c>
    </row>
    <row r="288" spans="1:6" ht="12.75" customHeight="1" x14ac:dyDescent="0.2">
      <c r="A288" s="89">
        <v>44228</v>
      </c>
      <c r="B288" s="89" t="s">
        <v>680</v>
      </c>
      <c r="C288" s="88" t="s">
        <v>279</v>
      </c>
      <c r="D288" s="88">
        <v>200.41650000000001</v>
      </c>
      <c r="E288" s="96">
        <v>33.56</v>
      </c>
      <c r="F288" s="96">
        <v>13.29</v>
      </c>
    </row>
    <row r="289" spans="1:6" ht="12.75" customHeight="1" x14ac:dyDescent="0.2">
      <c r="A289" s="89">
        <v>44228</v>
      </c>
      <c r="B289" s="89" t="s">
        <v>680</v>
      </c>
      <c r="C289" s="88" t="s">
        <v>280</v>
      </c>
      <c r="D289" s="88">
        <v>112.2317</v>
      </c>
      <c r="E289" s="96">
        <v>18.79</v>
      </c>
      <c r="F289" s="96">
        <v>7.44</v>
      </c>
    </row>
    <row r="290" spans="1:6" ht="12.75" customHeight="1" x14ac:dyDescent="0.2">
      <c r="A290" s="89">
        <v>44228</v>
      </c>
      <c r="B290" s="89" t="s">
        <v>680</v>
      </c>
      <c r="C290" s="88" t="s">
        <v>281</v>
      </c>
      <c r="D290" s="88">
        <v>135.11490000000001</v>
      </c>
      <c r="E290" s="96">
        <v>22.63</v>
      </c>
      <c r="F290" s="96">
        <v>8.9600000000000009</v>
      </c>
    </row>
    <row r="291" spans="1:6" ht="12.75" customHeight="1" x14ac:dyDescent="0.2">
      <c r="A291" s="89">
        <v>44228</v>
      </c>
      <c r="B291" s="89" t="s">
        <v>680</v>
      </c>
      <c r="C291" s="88" t="s">
        <v>282</v>
      </c>
      <c r="D291" s="88">
        <v>28.425000000000001</v>
      </c>
      <c r="E291" s="96">
        <v>4.76</v>
      </c>
      <c r="F291" s="96">
        <v>1.88</v>
      </c>
    </row>
    <row r="292" spans="1:6" ht="12.75" customHeight="1" x14ac:dyDescent="0.2">
      <c r="A292" s="89">
        <v>44228</v>
      </c>
      <c r="B292" s="89" t="s">
        <v>680</v>
      </c>
      <c r="C292" s="88" t="s">
        <v>283</v>
      </c>
      <c r="D292" s="88">
        <v>656.2962</v>
      </c>
      <c r="E292" s="96">
        <v>109.9</v>
      </c>
      <c r="F292" s="96">
        <v>43.52</v>
      </c>
    </row>
    <row r="293" spans="1:6" ht="12.75" customHeight="1" x14ac:dyDescent="0.2">
      <c r="A293" s="89">
        <v>44228</v>
      </c>
      <c r="B293" s="89" t="s">
        <v>680</v>
      </c>
      <c r="C293" s="88" t="s">
        <v>691</v>
      </c>
      <c r="D293" s="88">
        <v>420.79070000000002</v>
      </c>
      <c r="E293" s="96">
        <v>70.459999999999994</v>
      </c>
      <c r="F293" s="96">
        <v>27.9</v>
      </c>
    </row>
    <row r="294" spans="1:6" ht="12.75" customHeight="1" x14ac:dyDescent="0.2">
      <c r="A294" s="89">
        <v>44228</v>
      </c>
      <c r="B294" s="89" t="s">
        <v>680</v>
      </c>
      <c r="C294" s="88" t="s">
        <v>284</v>
      </c>
      <c r="D294" s="88">
        <v>60.872199999999999</v>
      </c>
      <c r="E294" s="96">
        <v>10.19</v>
      </c>
      <c r="F294" s="96">
        <v>4.04</v>
      </c>
    </row>
    <row r="295" spans="1:6" ht="12.75" customHeight="1" x14ac:dyDescent="0.2">
      <c r="A295" s="89">
        <v>44228</v>
      </c>
      <c r="B295" s="89" t="s">
        <v>680</v>
      </c>
      <c r="C295" s="88" t="s">
        <v>285</v>
      </c>
      <c r="D295" s="88">
        <v>4894.8226000000004</v>
      </c>
      <c r="E295" s="96">
        <v>819.67</v>
      </c>
      <c r="F295" s="96">
        <v>324.56</v>
      </c>
    </row>
    <row r="296" spans="1:6" ht="12.75" customHeight="1" x14ac:dyDescent="0.2">
      <c r="A296" s="89">
        <v>44228</v>
      </c>
      <c r="B296" s="89" t="s">
        <v>680</v>
      </c>
      <c r="C296" s="88" t="s">
        <v>286</v>
      </c>
      <c r="D296" s="88">
        <v>221.8218</v>
      </c>
      <c r="E296" s="96">
        <v>37.15</v>
      </c>
      <c r="F296" s="96">
        <v>14.71</v>
      </c>
    </row>
    <row r="297" spans="1:6" ht="12.75" customHeight="1" x14ac:dyDescent="0.2">
      <c r="A297" s="89">
        <v>44228</v>
      </c>
      <c r="B297" s="89" t="s">
        <v>680</v>
      </c>
      <c r="C297" s="88" t="s">
        <v>287</v>
      </c>
      <c r="D297" s="88">
        <v>118.807</v>
      </c>
      <c r="E297" s="96">
        <v>19.899999999999999</v>
      </c>
      <c r="F297" s="96">
        <v>7.88</v>
      </c>
    </row>
    <row r="298" spans="1:6" ht="12.75" customHeight="1" x14ac:dyDescent="0.2">
      <c r="A298" s="89">
        <v>44228</v>
      </c>
      <c r="B298" s="89" t="s">
        <v>680</v>
      </c>
      <c r="C298" s="88" t="s">
        <v>686</v>
      </c>
      <c r="D298" s="88">
        <v>15.377599999999999</v>
      </c>
      <c r="E298" s="96">
        <v>2.58</v>
      </c>
      <c r="F298" s="96">
        <v>1.02</v>
      </c>
    </row>
    <row r="299" spans="1:6" ht="12.75" customHeight="1" x14ac:dyDescent="0.2">
      <c r="A299" s="89">
        <v>44228</v>
      </c>
      <c r="B299" s="89" t="s">
        <v>680</v>
      </c>
      <c r="C299" s="88" t="s">
        <v>288</v>
      </c>
      <c r="D299" s="88">
        <v>125.0355</v>
      </c>
      <c r="E299" s="96">
        <v>20.94</v>
      </c>
      <c r="F299" s="96">
        <v>8.2899999999999991</v>
      </c>
    </row>
    <row r="300" spans="1:6" ht="12.75" customHeight="1" x14ac:dyDescent="0.2">
      <c r="A300" s="89">
        <v>44228</v>
      </c>
      <c r="B300" s="89" t="s">
        <v>680</v>
      </c>
      <c r="C300" s="88" t="s">
        <v>289</v>
      </c>
      <c r="D300" s="88">
        <v>231.29859999999999</v>
      </c>
      <c r="E300" s="96">
        <v>38.729999999999997</v>
      </c>
      <c r="F300" s="96">
        <v>15.34</v>
      </c>
    </row>
    <row r="301" spans="1:6" ht="12.75" customHeight="1" x14ac:dyDescent="0.2">
      <c r="A301" s="89">
        <v>44228</v>
      </c>
      <c r="B301" s="89" t="s">
        <v>680</v>
      </c>
      <c r="C301" s="88" t="s">
        <v>290</v>
      </c>
      <c r="D301" s="88">
        <v>276.3614</v>
      </c>
      <c r="E301" s="96">
        <v>46.28</v>
      </c>
      <c r="F301" s="96">
        <v>18.32</v>
      </c>
    </row>
    <row r="302" spans="1:6" ht="12.75" customHeight="1" x14ac:dyDescent="0.2">
      <c r="A302" s="89">
        <v>44228</v>
      </c>
      <c r="B302" s="89" t="s">
        <v>680</v>
      </c>
      <c r="C302" s="88" t="s">
        <v>291</v>
      </c>
      <c r="D302" s="88">
        <v>184.0771</v>
      </c>
      <c r="E302" s="96">
        <v>30.83</v>
      </c>
      <c r="F302" s="96">
        <v>12.21</v>
      </c>
    </row>
    <row r="303" spans="1:6" ht="12.75" customHeight="1" x14ac:dyDescent="0.2">
      <c r="A303" s="89">
        <v>44228</v>
      </c>
      <c r="B303" s="89" t="s">
        <v>680</v>
      </c>
      <c r="C303" s="88" t="s">
        <v>292</v>
      </c>
      <c r="D303" s="88">
        <v>115.28270000000001</v>
      </c>
      <c r="E303" s="96">
        <v>19.3</v>
      </c>
      <c r="F303" s="96">
        <v>7.64</v>
      </c>
    </row>
    <row r="304" spans="1:6" ht="12.75" customHeight="1" x14ac:dyDescent="0.2">
      <c r="A304" s="89">
        <v>44228</v>
      </c>
      <c r="B304" s="89" t="s">
        <v>680</v>
      </c>
      <c r="C304" s="88" t="s">
        <v>721</v>
      </c>
      <c r="D304" s="88">
        <v>61.374099999999999</v>
      </c>
      <c r="E304" s="96">
        <v>10.28</v>
      </c>
      <c r="F304" s="96">
        <v>4.07</v>
      </c>
    </row>
    <row r="305" spans="1:6" ht="12.75" customHeight="1" x14ac:dyDescent="0.2">
      <c r="A305" s="89">
        <v>44228</v>
      </c>
      <c r="B305" s="89" t="s">
        <v>680</v>
      </c>
      <c r="C305" s="88" t="s">
        <v>293</v>
      </c>
      <c r="D305" s="88">
        <v>134.1223</v>
      </c>
      <c r="E305" s="96">
        <v>22.46</v>
      </c>
      <c r="F305" s="96">
        <v>8.89</v>
      </c>
    </row>
    <row r="306" spans="1:6" ht="12.75" customHeight="1" x14ac:dyDescent="0.2">
      <c r="A306" s="89">
        <v>44228</v>
      </c>
      <c r="B306" s="89" t="s">
        <v>680</v>
      </c>
      <c r="C306" s="88" t="s">
        <v>294</v>
      </c>
      <c r="D306" s="88">
        <v>171.1849</v>
      </c>
      <c r="E306" s="96">
        <v>28.67</v>
      </c>
      <c r="F306" s="96">
        <v>11.35</v>
      </c>
    </row>
    <row r="307" spans="1:6" ht="12.75" customHeight="1" x14ac:dyDescent="0.2">
      <c r="A307" s="89">
        <v>44228</v>
      </c>
      <c r="B307" s="89" t="s">
        <v>680</v>
      </c>
      <c r="C307" s="88" t="s">
        <v>295</v>
      </c>
      <c r="D307" s="88">
        <v>221.9461</v>
      </c>
      <c r="E307" s="96">
        <v>37.17</v>
      </c>
      <c r="F307" s="96">
        <v>14.72</v>
      </c>
    </row>
    <row r="308" spans="1:6" ht="12.75" customHeight="1" x14ac:dyDescent="0.2">
      <c r="A308" s="89">
        <v>44228</v>
      </c>
      <c r="B308" s="89" t="s">
        <v>680</v>
      </c>
      <c r="C308" s="88" t="s">
        <v>296</v>
      </c>
      <c r="D308" s="88">
        <v>238.63239999999999</v>
      </c>
      <c r="E308" s="96">
        <v>39.96</v>
      </c>
      <c r="F308" s="96">
        <v>15.82</v>
      </c>
    </row>
    <row r="309" spans="1:6" ht="12.75" customHeight="1" x14ac:dyDescent="0.2">
      <c r="A309" s="89">
        <v>44228</v>
      </c>
      <c r="B309" s="89" t="s">
        <v>680</v>
      </c>
      <c r="C309" s="88" t="s">
        <v>297</v>
      </c>
      <c r="D309" s="88">
        <v>34.741999999999997</v>
      </c>
      <c r="E309" s="96">
        <v>5.82</v>
      </c>
      <c r="F309" s="96">
        <v>2.2999999999999998</v>
      </c>
    </row>
    <row r="310" spans="1:6" ht="12.75" customHeight="1" x14ac:dyDescent="0.2">
      <c r="A310" s="89">
        <v>44228</v>
      </c>
      <c r="B310" s="89" t="s">
        <v>680</v>
      </c>
      <c r="C310" s="88" t="s">
        <v>298</v>
      </c>
      <c r="D310" s="88">
        <v>43.239400000000003</v>
      </c>
      <c r="E310" s="96">
        <v>7.24</v>
      </c>
      <c r="F310" s="96">
        <v>2.87</v>
      </c>
    </row>
    <row r="311" spans="1:6" ht="12.75" customHeight="1" x14ac:dyDescent="0.2">
      <c r="A311" s="89">
        <v>44228</v>
      </c>
      <c r="B311" s="89" t="s">
        <v>680</v>
      </c>
      <c r="C311" s="88" t="s">
        <v>299</v>
      </c>
      <c r="D311" s="88">
        <v>287.90820000000002</v>
      </c>
      <c r="E311" s="96">
        <v>48.21</v>
      </c>
      <c r="F311" s="96">
        <v>19.09</v>
      </c>
    </row>
    <row r="312" spans="1:6" ht="12.75" customHeight="1" x14ac:dyDescent="0.2">
      <c r="A312" s="89">
        <v>44228</v>
      </c>
      <c r="B312" s="89" t="s">
        <v>680</v>
      </c>
      <c r="C312" s="88" t="s">
        <v>300</v>
      </c>
      <c r="D312" s="88">
        <v>112.4221</v>
      </c>
      <c r="E312" s="96">
        <v>18.829999999999998</v>
      </c>
      <c r="F312" s="96">
        <v>7.45</v>
      </c>
    </row>
    <row r="313" spans="1:6" ht="12.75" customHeight="1" x14ac:dyDescent="0.2">
      <c r="A313" s="89">
        <v>44228</v>
      </c>
      <c r="B313" s="89" t="s">
        <v>680</v>
      </c>
      <c r="C313" s="88" t="s">
        <v>301</v>
      </c>
      <c r="D313" s="88">
        <v>143.70949999999999</v>
      </c>
      <c r="E313" s="96">
        <v>24.07</v>
      </c>
      <c r="F313" s="96">
        <v>9.5299999999999994</v>
      </c>
    </row>
    <row r="314" spans="1:6" ht="12.75" customHeight="1" x14ac:dyDescent="0.2">
      <c r="A314" s="89">
        <v>44228</v>
      </c>
      <c r="B314" s="89" t="s">
        <v>680</v>
      </c>
      <c r="C314" s="88" t="s">
        <v>302</v>
      </c>
      <c r="D314" s="88">
        <v>88.890799999999999</v>
      </c>
      <c r="E314" s="96">
        <v>14.89</v>
      </c>
      <c r="F314" s="96">
        <v>5.89</v>
      </c>
    </row>
    <row r="315" spans="1:6" ht="12.75" customHeight="1" x14ac:dyDescent="0.2">
      <c r="A315" s="89">
        <v>44228</v>
      </c>
      <c r="B315" s="89" t="s">
        <v>680</v>
      </c>
      <c r="C315" s="88" t="s">
        <v>303</v>
      </c>
      <c r="D315" s="88">
        <v>264.9425</v>
      </c>
      <c r="E315" s="96">
        <v>44.37</v>
      </c>
      <c r="F315" s="96">
        <v>17.57</v>
      </c>
    </row>
    <row r="316" spans="1:6" ht="12.75" customHeight="1" x14ac:dyDescent="0.2">
      <c r="A316" s="89">
        <v>44228</v>
      </c>
      <c r="B316" s="89" t="s">
        <v>680</v>
      </c>
      <c r="C316" s="88" t="s">
        <v>696</v>
      </c>
      <c r="D316" s="88">
        <v>85.308999999999997</v>
      </c>
      <c r="E316" s="96">
        <v>14.29</v>
      </c>
      <c r="F316" s="96">
        <v>5.66</v>
      </c>
    </row>
    <row r="317" spans="1:6" ht="12.75" customHeight="1" x14ac:dyDescent="0.2">
      <c r="A317" s="89">
        <v>44228</v>
      </c>
      <c r="B317" s="89" t="s">
        <v>680</v>
      </c>
      <c r="C317" s="88" t="s">
        <v>304</v>
      </c>
      <c r="D317" s="88">
        <v>542.0077</v>
      </c>
      <c r="E317" s="96">
        <v>90.76</v>
      </c>
      <c r="F317" s="96">
        <v>35.94</v>
      </c>
    </row>
    <row r="318" spans="1:6" ht="12.75" customHeight="1" x14ac:dyDescent="0.2">
      <c r="A318" s="89">
        <v>44228</v>
      </c>
      <c r="B318" s="89" t="s">
        <v>680</v>
      </c>
      <c r="C318" s="88" t="s">
        <v>305</v>
      </c>
      <c r="D318" s="88">
        <v>858.71</v>
      </c>
      <c r="E318" s="96">
        <v>143.80000000000001</v>
      </c>
      <c r="F318" s="96">
        <v>56.94</v>
      </c>
    </row>
    <row r="319" spans="1:6" ht="12.75" customHeight="1" x14ac:dyDescent="0.2">
      <c r="A319" s="89">
        <v>44228</v>
      </c>
      <c r="B319" s="89" t="s">
        <v>680</v>
      </c>
      <c r="C319" s="88" t="s">
        <v>697</v>
      </c>
      <c r="D319" s="88">
        <v>27.507300000000001</v>
      </c>
      <c r="E319" s="96">
        <v>4.6100000000000003</v>
      </c>
      <c r="F319" s="96">
        <v>1.82</v>
      </c>
    </row>
    <row r="320" spans="1:6" ht="12.75" customHeight="1" x14ac:dyDescent="0.2">
      <c r="A320" s="89">
        <v>44228</v>
      </c>
      <c r="B320" s="89" t="s">
        <v>680</v>
      </c>
      <c r="C320" s="88" t="s">
        <v>306</v>
      </c>
      <c r="D320" s="88">
        <v>181.50909999999999</v>
      </c>
      <c r="E320" s="96">
        <v>30.4</v>
      </c>
      <c r="F320" s="96">
        <v>12.04</v>
      </c>
    </row>
    <row r="321" spans="1:6" ht="12.75" customHeight="1" x14ac:dyDescent="0.2">
      <c r="A321" s="89">
        <v>44228</v>
      </c>
      <c r="B321" s="89" t="s">
        <v>680</v>
      </c>
      <c r="C321" s="88" t="s">
        <v>307</v>
      </c>
      <c r="D321" s="88">
        <v>338.58539999999999</v>
      </c>
      <c r="E321" s="96">
        <v>56.7</v>
      </c>
      <c r="F321" s="96">
        <v>22.45</v>
      </c>
    </row>
    <row r="322" spans="1:6" ht="12.75" customHeight="1" x14ac:dyDescent="0.2">
      <c r="A322" s="89">
        <v>44228</v>
      </c>
      <c r="B322" s="89" t="s">
        <v>680</v>
      </c>
      <c r="C322" s="88" t="s">
        <v>308</v>
      </c>
      <c r="D322" s="88">
        <v>175.78630000000001</v>
      </c>
      <c r="E322" s="96">
        <v>29.44</v>
      </c>
      <c r="F322" s="96">
        <v>11.66</v>
      </c>
    </row>
    <row r="323" spans="1:6" ht="12.75" customHeight="1" x14ac:dyDescent="0.2">
      <c r="A323" s="89">
        <v>44228</v>
      </c>
      <c r="B323" s="89" t="s">
        <v>680</v>
      </c>
      <c r="C323" s="88" t="s">
        <v>309</v>
      </c>
      <c r="D323" s="88">
        <v>1840.6460999999999</v>
      </c>
      <c r="E323" s="96">
        <v>308.23</v>
      </c>
      <c r="F323" s="96">
        <v>122.05</v>
      </c>
    </row>
    <row r="324" spans="1:6" ht="12.75" customHeight="1" x14ac:dyDescent="0.2">
      <c r="A324" s="89">
        <v>44228</v>
      </c>
      <c r="B324" s="89" t="s">
        <v>680</v>
      </c>
      <c r="C324" s="88" t="s">
        <v>310</v>
      </c>
      <c r="D324" s="88">
        <v>1348.1481000000001</v>
      </c>
      <c r="E324" s="96">
        <v>225.76</v>
      </c>
      <c r="F324" s="96">
        <v>89.39</v>
      </c>
    </row>
    <row r="325" spans="1:6" ht="12.75" customHeight="1" x14ac:dyDescent="0.2">
      <c r="A325" s="89">
        <v>44228</v>
      </c>
      <c r="B325" s="89" t="s">
        <v>680</v>
      </c>
      <c r="C325" s="88" t="s">
        <v>698</v>
      </c>
      <c r="D325" s="88">
        <v>53.103900000000003</v>
      </c>
      <c r="E325" s="96">
        <v>8.89</v>
      </c>
      <c r="F325" s="96">
        <v>3.52</v>
      </c>
    </row>
    <row r="326" spans="1:6" ht="12.75" customHeight="1" x14ac:dyDescent="0.2">
      <c r="A326" s="89">
        <v>44228</v>
      </c>
      <c r="B326" s="89" t="s">
        <v>680</v>
      </c>
      <c r="C326" s="88" t="s">
        <v>311</v>
      </c>
      <c r="D326" s="88">
        <v>253.35380000000001</v>
      </c>
      <c r="E326" s="96">
        <v>42.43</v>
      </c>
      <c r="F326" s="96">
        <v>16.8</v>
      </c>
    </row>
    <row r="327" spans="1:6" ht="12.75" customHeight="1" x14ac:dyDescent="0.2">
      <c r="A327" s="89">
        <v>44228</v>
      </c>
      <c r="B327" s="89" t="s">
        <v>680</v>
      </c>
      <c r="C327" s="88" t="s">
        <v>312</v>
      </c>
      <c r="D327" s="88">
        <v>233.64680000000001</v>
      </c>
      <c r="E327" s="96">
        <v>39.130000000000003</v>
      </c>
      <c r="F327" s="96">
        <v>15.49</v>
      </c>
    </row>
    <row r="328" spans="1:6" ht="12.75" customHeight="1" x14ac:dyDescent="0.2">
      <c r="A328" s="89">
        <v>44228</v>
      </c>
      <c r="B328" s="89" t="s">
        <v>680</v>
      </c>
      <c r="C328" s="88" t="s">
        <v>313</v>
      </c>
      <c r="D328" s="88">
        <v>80.035399999999996</v>
      </c>
      <c r="E328" s="96">
        <v>13.4</v>
      </c>
      <c r="F328" s="96">
        <v>5.31</v>
      </c>
    </row>
    <row r="329" spans="1:6" ht="12.75" customHeight="1" x14ac:dyDescent="0.2">
      <c r="A329" s="89">
        <v>44228</v>
      </c>
      <c r="B329" s="89" t="s">
        <v>680</v>
      </c>
      <c r="C329" s="88" t="s">
        <v>314</v>
      </c>
      <c r="D329" s="88">
        <v>156.27789999999999</v>
      </c>
      <c r="E329" s="96">
        <v>26.17</v>
      </c>
      <c r="F329" s="96">
        <v>10.36</v>
      </c>
    </row>
    <row r="330" spans="1:6" ht="12.75" customHeight="1" x14ac:dyDescent="0.2">
      <c r="A330" s="89">
        <v>44228</v>
      </c>
      <c r="B330" s="89" t="s">
        <v>680</v>
      </c>
      <c r="C330" s="88" t="s">
        <v>315</v>
      </c>
      <c r="D330" s="88">
        <v>181.72730000000001</v>
      </c>
      <c r="E330" s="96">
        <v>30.43</v>
      </c>
      <c r="F330" s="96">
        <v>12.05</v>
      </c>
    </row>
    <row r="331" spans="1:6" ht="12.75" customHeight="1" x14ac:dyDescent="0.2">
      <c r="A331" s="89">
        <v>44228</v>
      </c>
      <c r="B331" s="89" t="s">
        <v>680</v>
      </c>
      <c r="C331" s="88" t="s">
        <v>316</v>
      </c>
      <c r="D331" s="88">
        <v>65.8399</v>
      </c>
      <c r="E331" s="96">
        <v>11.03</v>
      </c>
      <c r="F331" s="96">
        <v>4.37</v>
      </c>
    </row>
    <row r="332" spans="1:6" ht="12.75" customHeight="1" x14ac:dyDescent="0.2">
      <c r="A332" s="89">
        <v>44228</v>
      </c>
      <c r="B332" s="89" t="s">
        <v>680</v>
      </c>
      <c r="C332" s="88" t="s">
        <v>317</v>
      </c>
      <c r="D332" s="88">
        <v>59.633499999999998</v>
      </c>
      <c r="E332" s="96">
        <v>9.99</v>
      </c>
      <c r="F332" s="96">
        <v>3.95</v>
      </c>
    </row>
    <row r="333" spans="1:6" ht="12.75" customHeight="1" x14ac:dyDescent="0.2">
      <c r="A333" s="89">
        <v>44228</v>
      </c>
      <c r="B333" s="89" t="s">
        <v>680</v>
      </c>
      <c r="C333" s="88" t="s">
        <v>318</v>
      </c>
      <c r="D333" s="88">
        <v>127.2753</v>
      </c>
      <c r="E333" s="96">
        <v>21.31</v>
      </c>
      <c r="F333" s="96">
        <v>8.44</v>
      </c>
    </row>
    <row r="334" spans="1:6" ht="12.75" customHeight="1" x14ac:dyDescent="0.2">
      <c r="A334" s="89">
        <v>44228</v>
      </c>
      <c r="B334" s="89" t="s">
        <v>680</v>
      </c>
      <c r="C334" s="88" t="s">
        <v>319</v>
      </c>
      <c r="D334" s="88">
        <v>567.55610000000001</v>
      </c>
      <c r="E334" s="96">
        <v>95.04</v>
      </c>
      <c r="F334" s="96">
        <v>37.630000000000003</v>
      </c>
    </row>
    <row r="335" spans="1:6" ht="12.75" customHeight="1" x14ac:dyDescent="0.2">
      <c r="A335" s="89">
        <v>44228</v>
      </c>
      <c r="B335" s="89" t="s">
        <v>680</v>
      </c>
      <c r="C335" s="88" t="s">
        <v>320</v>
      </c>
      <c r="D335" s="88">
        <v>182.68960000000001</v>
      </c>
      <c r="E335" s="96">
        <v>30.59</v>
      </c>
      <c r="F335" s="96">
        <v>12.11</v>
      </c>
    </row>
    <row r="336" spans="1:6" ht="12.75" customHeight="1" x14ac:dyDescent="0.2">
      <c r="A336" s="89">
        <v>44228</v>
      </c>
      <c r="B336" s="89" t="s">
        <v>680</v>
      </c>
      <c r="C336" s="88" t="s">
        <v>321</v>
      </c>
      <c r="D336" s="88">
        <v>260.12529999999998</v>
      </c>
      <c r="E336" s="96">
        <v>43.56</v>
      </c>
      <c r="F336" s="96">
        <v>17.25</v>
      </c>
    </row>
    <row r="337" spans="1:6" ht="12.75" customHeight="1" x14ac:dyDescent="0.2">
      <c r="A337" s="89">
        <v>44228</v>
      </c>
      <c r="B337" s="89" t="s">
        <v>680</v>
      </c>
      <c r="C337" s="88" t="s">
        <v>322</v>
      </c>
      <c r="D337" s="88">
        <v>467.09109999999998</v>
      </c>
      <c r="E337" s="96">
        <v>78.22</v>
      </c>
      <c r="F337" s="96">
        <v>30.97</v>
      </c>
    </row>
    <row r="338" spans="1:6" ht="12.75" customHeight="1" x14ac:dyDescent="0.2">
      <c r="A338" s="89">
        <v>44228</v>
      </c>
      <c r="B338" s="89" t="s">
        <v>680</v>
      </c>
      <c r="C338" s="88" t="s">
        <v>323</v>
      </c>
      <c r="D338" s="88">
        <v>182.12289999999999</v>
      </c>
      <c r="E338" s="96">
        <v>30.5</v>
      </c>
      <c r="F338" s="96">
        <v>12.08</v>
      </c>
    </row>
    <row r="339" spans="1:6" ht="12.75" customHeight="1" x14ac:dyDescent="0.2">
      <c r="A339" s="89">
        <v>44228</v>
      </c>
      <c r="B339" s="89" t="s">
        <v>680</v>
      </c>
      <c r="C339" s="88" t="s">
        <v>324</v>
      </c>
      <c r="D339" s="88">
        <v>107.1044</v>
      </c>
      <c r="E339" s="96">
        <v>17.940000000000001</v>
      </c>
      <c r="F339" s="96">
        <v>7.1</v>
      </c>
    </row>
    <row r="340" spans="1:6" ht="12.75" customHeight="1" x14ac:dyDescent="0.2">
      <c r="A340" s="89">
        <v>44228</v>
      </c>
      <c r="B340" s="89" t="s">
        <v>680</v>
      </c>
      <c r="C340" s="88" t="s">
        <v>325</v>
      </c>
      <c r="D340" s="88">
        <v>174.68639999999999</v>
      </c>
      <c r="E340" s="96">
        <v>29.25</v>
      </c>
      <c r="F340" s="96">
        <v>11.58</v>
      </c>
    </row>
    <row r="341" spans="1:6" ht="12.75" customHeight="1" x14ac:dyDescent="0.2">
      <c r="A341" s="89">
        <v>44228</v>
      </c>
      <c r="B341" s="89" t="s">
        <v>680</v>
      </c>
      <c r="C341" s="88" t="s">
        <v>326</v>
      </c>
      <c r="D341" s="88">
        <v>298.21039999999999</v>
      </c>
      <c r="E341" s="96">
        <v>49.94</v>
      </c>
      <c r="F341" s="96">
        <v>19.77</v>
      </c>
    </row>
    <row r="342" spans="1:6" ht="12.75" customHeight="1" x14ac:dyDescent="0.2">
      <c r="A342" s="89">
        <v>44228</v>
      </c>
      <c r="B342" s="89" t="s">
        <v>680</v>
      </c>
      <c r="C342" s="88" t="s">
        <v>327</v>
      </c>
      <c r="D342" s="88">
        <v>72.121099999999998</v>
      </c>
      <c r="E342" s="96">
        <v>12.08</v>
      </c>
      <c r="F342" s="96">
        <v>4.78</v>
      </c>
    </row>
    <row r="343" spans="1:6" ht="12.75" customHeight="1" x14ac:dyDescent="0.2">
      <c r="A343" s="89">
        <v>44228</v>
      </c>
      <c r="B343" s="89" t="s">
        <v>680</v>
      </c>
      <c r="C343" s="88" t="s">
        <v>328</v>
      </c>
      <c r="D343" s="88">
        <v>53.360999999999997</v>
      </c>
      <c r="E343" s="96">
        <v>8.94</v>
      </c>
      <c r="F343" s="96">
        <v>3.54</v>
      </c>
    </row>
    <row r="344" spans="1:6" ht="12.75" customHeight="1" x14ac:dyDescent="0.2">
      <c r="A344" s="89">
        <v>44228</v>
      </c>
      <c r="B344" s="89" t="s">
        <v>680</v>
      </c>
      <c r="C344" s="88" t="s">
        <v>329</v>
      </c>
      <c r="D344" s="88">
        <v>686.54110000000003</v>
      </c>
      <c r="E344" s="96">
        <v>114.97</v>
      </c>
      <c r="F344" s="96">
        <v>45.52</v>
      </c>
    </row>
    <row r="345" spans="1:6" ht="12.75" customHeight="1" x14ac:dyDescent="0.2">
      <c r="A345" s="89">
        <v>44228</v>
      </c>
      <c r="B345" s="89" t="s">
        <v>680</v>
      </c>
      <c r="C345" s="88" t="s">
        <v>330</v>
      </c>
      <c r="D345" s="88">
        <v>224.9717</v>
      </c>
      <c r="E345" s="96">
        <v>37.67</v>
      </c>
      <c r="F345" s="96">
        <v>14.92</v>
      </c>
    </row>
    <row r="346" spans="1:6" ht="12.75" customHeight="1" x14ac:dyDescent="0.2">
      <c r="A346" s="89">
        <v>44228</v>
      </c>
      <c r="B346" s="89" t="s">
        <v>680</v>
      </c>
      <c r="C346" s="88" t="s">
        <v>331</v>
      </c>
      <c r="D346" s="88">
        <v>62.738799999999998</v>
      </c>
      <c r="E346" s="96">
        <v>10.51</v>
      </c>
      <c r="F346" s="96">
        <v>4.16</v>
      </c>
    </row>
    <row r="347" spans="1:6" ht="12.75" customHeight="1" x14ac:dyDescent="0.2">
      <c r="A347" s="89">
        <v>44228</v>
      </c>
      <c r="B347" s="89" t="s">
        <v>680</v>
      </c>
      <c r="C347" s="88" t="s">
        <v>332</v>
      </c>
      <c r="D347" s="88">
        <v>38.2378</v>
      </c>
      <c r="E347" s="96">
        <v>6.4</v>
      </c>
      <c r="F347" s="96">
        <v>2.54</v>
      </c>
    </row>
    <row r="348" spans="1:6" ht="12.75" customHeight="1" x14ac:dyDescent="0.2">
      <c r="A348" s="89">
        <v>44228</v>
      </c>
      <c r="B348" s="89" t="s">
        <v>680</v>
      </c>
      <c r="C348" s="88" t="s">
        <v>333</v>
      </c>
      <c r="D348" s="88">
        <v>44.478299999999997</v>
      </c>
      <c r="E348" s="96">
        <v>7.45</v>
      </c>
      <c r="F348" s="96">
        <v>2.95</v>
      </c>
    </row>
    <row r="349" spans="1:6" ht="12.75" customHeight="1" x14ac:dyDescent="0.2">
      <c r="A349" s="89">
        <v>44228</v>
      </c>
      <c r="B349" s="89" t="s">
        <v>680</v>
      </c>
      <c r="C349" s="88" t="s">
        <v>334</v>
      </c>
      <c r="D349" s="88">
        <v>48.613999999999997</v>
      </c>
      <c r="E349" s="96">
        <v>8.14</v>
      </c>
      <c r="F349" s="96">
        <v>3.22</v>
      </c>
    </row>
    <row r="350" spans="1:6" ht="12.75" customHeight="1" x14ac:dyDescent="0.2">
      <c r="A350" s="89">
        <v>44228</v>
      </c>
      <c r="B350" s="89" t="s">
        <v>680</v>
      </c>
      <c r="C350" s="88" t="s">
        <v>335</v>
      </c>
      <c r="D350" s="88">
        <v>36.213500000000003</v>
      </c>
      <c r="E350" s="96">
        <v>6.06</v>
      </c>
      <c r="F350" s="96">
        <v>2.4</v>
      </c>
    </row>
    <row r="351" spans="1:6" ht="12.75" customHeight="1" x14ac:dyDescent="0.2">
      <c r="A351" s="89">
        <v>44228</v>
      </c>
      <c r="B351" s="89" t="s">
        <v>680</v>
      </c>
      <c r="C351" s="88" t="s">
        <v>336</v>
      </c>
      <c r="D351" s="88">
        <v>31.9725</v>
      </c>
      <c r="E351" s="96">
        <v>5.35</v>
      </c>
      <c r="F351" s="96">
        <v>2.12</v>
      </c>
    </row>
    <row r="352" spans="1:6" ht="12.75" customHeight="1" x14ac:dyDescent="0.2">
      <c r="A352" s="89">
        <v>44228</v>
      </c>
      <c r="B352" s="89" t="s">
        <v>680</v>
      </c>
      <c r="C352" s="88" t="s">
        <v>337</v>
      </c>
      <c r="D352" s="88">
        <v>5.2553000000000001</v>
      </c>
      <c r="E352" s="96">
        <v>0.88</v>
      </c>
      <c r="F352" s="96">
        <v>0.35</v>
      </c>
    </row>
    <row r="353" spans="1:6" ht="12.75" customHeight="1" x14ac:dyDescent="0.2">
      <c r="A353" s="89">
        <v>44228</v>
      </c>
      <c r="B353" s="89" t="s">
        <v>680</v>
      </c>
      <c r="C353" s="88" t="s">
        <v>338</v>
      </c>
      <c r="D353" s="88">
        <v>5.4180999999999999</v>
      </c>
      <c r="E353" s="96">
        <v>0.91</v>
      </c>
      <c r="F353" s="96">
        <v>0.36</v>
      </c>
    </row>
    <row r="354" spans="1:6" ht="12.75" customHeight="1" x14ac:dyDescent="0.2">
      <c r="A354" s="89">
        <v>44228</v>
      </c>
      <c r="B354" s="89" t="s">
        <v>680</v>
      </c>
      <c r="C354" s="88" t="s">
        <v>339</v>
      </c>
      <c r="D354" s="88">
        <v>93.863799999999998</v>
      </c>
      <c r="E354" s="96">
        <v>15.72</v>
      </c>
      <c r="F354" s="96">
        <v>6.22</v>
      </c>
    </row>
    <row r="355" spans="1:6" ht="12.75" customHeight="1" x14ac:dyDescent="0.2">
      <c r="A355" s="89">
        <v>44228</v>
      </c>
      <c r="B355" s="89" t="s">
        <v>680</v>
      </c>
      <c r="C355" s="88" t="s">
        <v>340</v>
      </c>
      <c r="D355" s="88">
        <v>318.24880000000002</v>
      </c>
      <c r="E355" s="96">
        <v>53.29</v>
      </c>
      <c r="F355" s="96">
        <v>21.1</v>
      </c>
    </row>
    <row r="356" spans="1:6" ht="12.75" customHeight="1" x14ac:dyDescent="0.2">
      <c r="A356" s="89">
        <v>44228</v>
      </c>
      <c r="B356" s="89" t="s">
        <v>680</v>
      </c>
      <c r="C356" s="88" t="s">
        <v>341</v>
      </c>
      <c r="D356" s="88">
        <v>49.322299999999998</v>
      </c>
      <c r="E356" s="96">
        <v>8.26</v>
      </c>
      <c r="F356" s="96">
        <v>3.27</v>
      </c>
    </row>
    <row r="357" spans="1:6" ht="12.75" customHeight="1" x14ac:dyDescent="0.2">
      <c r="A357" s="89">
        <v>44228</v>
      </c>
      <c r="B357" s="89" t="s">
        <v>680</v>
      </c>
      <c r="C357" s="88" t="s">
        <v>342</v>
      </c>
      <c r="D357" s="88">
        <v>91.017799999999994</v>
      </c>
      <c r="E357" s="96">
        <v>15.24</v>
      </c>
      <c r="F357" s="96">
        <v>6.04</v>
      </c>
    </row>
    <row r="358" spans="1:6" ht="12.75" customHeight="1" x14ac:dyDescent="0.2">
      <c r="A358" s="89">
        <v>44228</v>
      </c>
      <c r="B358" s="89" t="s">
        <v>680</v>
      </c>
      <c r="C358" s="88" t="s">
        <v>343</v>
      </c>
      <c r="D358" s="88">
        <v>159.3349</v>
      </c>
      <c r="E358" s="96">
        <v>26.68</v>
      </c>
      <c r="F358" s="96">
        <v>10.56</v>
      </c>
    </row>
    <row r="359" spans="1:6" ht="12.75" customHeight="1" x14ac:dyDescent="0.2">
      <c r="A359" s="89">
        <v>44228</v>
      </c>
      <c r="B359" s="89" t="s">
        <v>680</v>
      </c>
      <c r="C359" s="88" t="s">
        <v>344</v>
      </c>
      <c r="D359" s="88">
        <v>228.89160000000001</v>
      </c>
      <c r="E359" s="96">
        <v>38.33</v>
      </c>
      <c r="F359" s="96">
        <v>15.18</v>
      </c>
    </row>
    <row r="360" spans="1:6" ht="12.75" customHeight="1" x14ac:dyDescent="0.2">
      <c r="A360" s="89">
        <v>44228</v>
      </c>
      <c r="B360" s="89" t="s">
        <v>680</v>
      </c>
      <c r="C360" s="88" t="s">
        <v>345</v>
      </c>
      <c r="D360" s="88">
        <v>306.31279999999998</v>
      </c>
      <c r="E360" s="96">
        <v>51.29</v>
      </c>
      <c r="F360" s="96">
        <v>20.309999999999999</v>
      </c>
    </row>
    <row r="361" spans="1:6" ht="12.75" customHeight="1" x14ac:dyDescent="0.2">
      <c r="A361" s="89">
        <v>44228</v>
      </c>
      <c r="B361" s="89" t="s">
        <v>680</v>
      </c>
      <c r="C361" s="88" t="s">
        <v>346</v>
      </c>
      <c r="D361" s="88">
        <v>5.4227999999999996</v>
      </c>
      <c r="E361" s="96">
        <v>0.91</v>
      </c>
      <c r="F361" s="96">
        <v>0.36</v>
      </c>
    </row>
    <row r="362" spans="1:6" ht="12.75" customHeight="1" x14ac:dyDescent="0.2">
      <c r="A362" s="89">
        <v>44228</v>
      </c>
      <c r="B362" s="89" t="s">
        <v>680</v>
      </c>
      <c r="C362" s="88" t="s">
        <v>347</v>
      </c>
      <c r="D362" s="88">
        <v>5.6006</v>
      </c>
      <c r="E362" s="96">
        <v>0.94</v>
      </c>
      <c r="F362" s="96">
        <v>0.37</v>
      </c>
    </row>
    <row r="363" spans="1:6" ht="12.75" customHeight="1" x14ac:dyDescent="0.2">
      <c r="A363" s="89">
        <v>44228</v>
      </c>
      <c r="B363" s="89" t="s">
        <v>680</v>
      </c>
      <c r="C363" s="88" t="s">
        <v>348</v>
      </c>
      <c r="D363" s="88">
        <v>358.50749999999999</v>
      </c>
      <c r="E363" s="96">
        <v>60.03</v>
      </c>
      <c r="F363" s="96">
        <v>23.77</v>
      </c>
    </row>
    <row r="364" spans="1:6" ht="12.75" customHeight="1" x14ac:dyDescent="0.2">
      <c r="A364" s="89">
        <v>44228</v>
      </c>
      <c r="B364" s="89" t="s">
        <v>680</v>
      </c>
      <c r="C364" s="88" t="s">
        <v>349</v>
      </c>
      <c r="D364" s="88">
        <v>497.49579999999997</v>
      </c>
      <c r="E364" s="96">
        <v>83.31</v>
      </c>
      <c r="F364" s="96">
        <v>32.99</v>
      </c>
    </row>
    <row r="365" spans="1:6" ht="12.75" customHeight="1" x14ac:dyDescent="0.2">
      <c r="A365" s="89">
        <v>44228</v>
      </c>
      <c r="B365" s="89" t="s">
        <v>680</v>
      </c>
      <c r="C365" s="88" t="s">
        <v>350</v>
      </c>
      <c r="D365" s="88">
        <v>99.674899999999994</v>
      </c>
      <c r="E365" s="96">
        <v>16.690000000000001</v>
      </c>
      <c r="F365" s="96">
        <v>6.61</v>
      </c>
    </row>
    <row r="366" spans="1:6" ht="12.75" customHeight="1" x14ac:dyDescent="0.2">
      <c r="A366" s="89">
        <v>44228</v>
      </c>
      <c r="B366" s="89" t="s">
        <v>680</v>
      </c>
      <c r="C366" s="88" t="s">
        <v>351</v>
      </c>
      <c r="D366" s="88">
        <v>144.77809999999999</v>
      </c>
      <c r="E366" s="96">
        <v>24.24</v>
      </c>
      <c r="F366" s="96">
        <v>9.6</v>
      </c>
    </row>
    <row r="367" spans="1:6" ht="12.75" customHeight="1" x14ac:dyDescent="0.2">
      <c r="A367" s="89">
        <v>44228</v>
      </c>
      <c r="B367" s="89" t="s">
        <v>680</v>
      </c>
      <c r="C367" s="88" t="s">
        <v>352</v>
      </c>
      <c r="D367" s="88">
        <v>188.38560000000001</v>
      </c>
      <c r="E367" s="96">
        <v>31.55</v>
      </c>
      <c r="F367" s="96">
        <v>12.49</v>
      </c>
    </row>
    <row r="368" spans="1:6" ht="12.75" customHeight="1" x14ac:dyDescent="0.2">
      <c r="A368" s="89">
        <v>44228</v>
      </c>
      <c r="B368" s="89" t="s">
        <v>680</v>
      </c>
      <c r="C368" s="88" t="s">
        <v>353</v>
      </c>
      <c r="D368" s="88">
        <v>93.391199999999998</v>
      </c>
      <c r="E368" s="96">
        <v>15.64</v>
      </c>
      <c r="F368" s="96">
        <v>6.19</v>
      </c>
    </row>
    <row r="369" spans="1:6" ht="12.75" customHeight="1" x14ac:dyDescent="0.2">
      <c r="A369" s="89">
        <v>44228</v>
      </c>
      <c r="B369" s="89" t="s">
        <v>680</v>
      </c>
      <c r="C369" s="88" t="s">
        <v>354</v>
      </c>
      <c r="D369" s="88">
        <v>408.97230000000002</v>
      </c>
      <c r="E369" s="96">
        <v>68.489999999999995</v>
      </c>
      <c r="F369" s="96">
        <v>27.12</v>
      </c>
    </row>
    <row r="370" spans="1:6" ht="12.75" customHeight="1" x14ac:dyDescent="0.2">
      <c r="A370" s="89">
        <v>44228</v>
      </c>
      <c r="B370" s="89" t="s">
        <v>680</v>
      </c>
      <c r="C370" s="88" t="s">
        <v>355</v>
      </c>
      <c r="D370" s="88">
        <v>71.123099999999994</v>
      </c>
      <c r="E370" s="96">
        <v>11.91</v>
      </c>
      <c r="F370" s="96">
        <v>4.72</v>
      </c>
    </row>
    <row r="371" spans="1:6" ht="12.75" customHeight="1" x14ac:dyDescent="0.2">
      <c r="A371" s="89">
        <v>44228</v>
      </c>
      <c r="B371" s="89" t="s">
        <v>680</v>
      </c>
      <c r="C371" s="88" t="s">
        <v>356</v>
      </c>
      <c r="D371" s="88">
        <v>27.032699999999998</v>
      </c>
      <c r="E371" s="96">
        <v>4.53</v>
      </c>
      <c r="F371" s="96">
        <v>1.79</v>
      </c>
    </row>
    <row r="372" spans="1:6" ht="12.75" customHeight="1" x14ac:dyDescent="0.2">
      <c r="A372" s="89">
        <v>44228</v>
      </c>
      <c r="B372" s="89" t="s">
        <v>680</v>
      </c>
      <c r="C372" s="88" t="s">
        <v>357</v>
      </c>
      <c r="D372" s="88">
        <v>21.8262</v>
      </c>
      <c r="E372" s="96">
        <v>3.65</v>
      </c>
      <c r="F372" s="96">
        <v>1.45</v>
      </c>
    </row>
    <row r="373" spans="1:6" ht="12.75" customHeight="1" x14ac:dyDescent="0.2">
      <c r="A373" s="89">
        <v>44228</v>
      </c>
      <c r="B373" s="89" t="s">
        <v>680</v>
      </c>
      <c r="C373" s="88" t="s">
        <v>358</v>
      </c>
      <c r="D373" s="88">
        <v>18.110399999999998</v>
      </c>
      <c r="E373" s="96">
        <v>3.03</v>
      </c>
      <c r="F373" s="96">
        <v>1.2</v>
      </c>
    </row>
    <row r="374" spans="1:6" ht="12.75" customHeight="1" x14ac:dyDescent="0.2">
      <c r="A374" s="89">
        <v>44228</v>
      </c>
      <c r="B374" s="89" t="s">
        <v>680</v>
      </c>
      <c r="C374" s="88" t="s">
        <v>359</v>
      </c>
      <c r="D374" s="88">
        <v>20.811499999999999</v>
      </c>
      <c r="E374" s="96">
        <v>3.49</v>
      </c>
      <c r="F374" s="96">
        <v>1.38</v>
      </c>
    </row>
    <row r="375" spans="1:6" ht="12.75" customHeight="1" x14ac:dyDescent="0.2">
      <c r="A375" s="89">
        <v>44228</v>
      </c>
      <c r="B375" s="89" t="s">
        <v>680</v>
      </c>
      <c r="C375" s="88" t="s">
        <v>360</v>
      </c>
      <c r="D375" s="88">
        <v>443.07209999999998</v>
      </c>
      <c r="E375" s="96">
        <v>74.2</v>
      </c>
      <c r="F375" s="96">
        <v>29.38</v>
      </c>
    </row>
    <row r="376" spans="1:6" ht="12.75" customHeight="1" x14ac:dyDescent="0.2">
      <c r="A376" s="89">
        <v>44228</v>
      </c>
      <c r="B376" s="89" t="s">
        <v>680</v>
      </c>
      <c r="C376" s="88" t="s">
        <v>361</v>
      </c>
      <c r="D376" s="88">
        <v>58.051600000000001</v>
      </c>
      <c r="E376" s="96">
        <v>9.7200000000000006</v>
      </c>
      <c r="F376" s="96">
        <v>3.85</v>
      </c>
    </row>
    <row r="377" spans="1:6" ht="12.75" customHeight="1" x14ac:dyDescent="0.2">
      <c r="A377" s="89">
        <v>44228</v>
      </c>
      <c r="B377" s="89" t="s">
        <v>680</v>
      </c>
      <c r="C377" s="88" t="s">
        <v>362</v>
      </c>
      <c r="D377" s="88">
        <v>61.8523</v>
      </c>
      <c r="E377" s="96">
        <v>10.36</v>
      </c>
      <c r="F377" s="96">
        <v>4.0999999999999996</v>
      </c>
    </row>
    <row r="378" spans="1:6" ht="12.75" customHeight="1" x14ac:dyDescent="0.2">
      <c r="A378" s="89">
        <v>44228</v>
      </c>
      <c r="B378" s="89" t="s">
        <v>680</v>
      </c>
      <c r="C378" s="88" t="s">
        <v>363</v>
      </c>
      <c r="D378" s="88">
        <v>140.1936</v>
      </c>
      <c r="E378" s="96">
        <v>23.48</v>
      </c>
      <c r="F378" s="96">
        <v>9.3000000000000007</v>
      </c>
    </row>
    <row r="379" spans="1:6" ht="12.75" customHeight="1" x14ac:dyDescent="0.2">
      <c r="A379" s="89">
        <v>44228</v>
      </c>
      <c r="B379" s="89" t="s">
        <v>680</v>
      </c>
      <c r="C379" s="88" t="s">
        <v>364</v>
      </c>
      <c r="D379" s="88">
        <v>106.98090000000001</v>
      </c>
      <c r="E379" s="96">
        <v>17.91</v>
      </c>
      <c r="F379" s="96">
        <v>7.09</v>
      </c>
    </row>
    <row r="380" spans="1:6" ht="12.75" customHeight="1" x14ac:dyDescent="0.2">
      <c r="A380" s="89">
        <v>44228</v>
      </c>
      <c r="B380" s="89" t="s">
        <v>680</v>
      </c>
      <c r="C380" s="88" t="s">
        <v>708</v>
      </c>
      <c r="D380" s="88">
        <v>95.409099999999995</v>
      </c>
      <c r="E380" s="96">
        <v>15.98</v>
      </c>
      <c r="F380" s="96">
        <v>6.33</v>
      </c>
    </row>
    <row r="381" spans="1:6" ht="12.75" customHeight="1" x14ac:dyDescent="0.2">
      <c r="A381" s="89">
        <v>44228</v>
      </c>
      <c r="B381" s="89" t="s">
        <v>680</v>
      </c>
      <c r="C381" s="88" t="s">
        <v>365</v>
      </c>
      <c r="D381" s="88">
        <v>186.1311</v>
      </c>
      <c r="E381" s="96">
        <v>31.17</v>
      </c>
      <c r="F381" s="96">
        <v>12.34</v>
      </c>
    </row>
    <row r="382" spans="1:6" ht="12.75" customHeight="1" x14ac:dyDescent="0.2">
      <c r="A382" s="89">
        <v>44228</v>
      </c>
      <c r="B382" s="89" t="s">
        <v>680</v>
      </c>
      <c r="C382" s="88" t="s">
        <v>709</v>
      </c>
      <c r="D382" s="88">
        <v>371.2201</v>
      </c>
      <c r="E382" s="96">
        <v>62.16</v>
      </c>
      <c r="F382" s="96">
        <v>24.61</v>
      </c>
    </row>
    <row r="383" spans="1:6" ht="12.75" customHeight="1" x14ac:dyDescent="0.2">
      <c r="A383" s="89">
        <v>44228</v>
      </c>
      <c r="B383" s="89" t="s">
        <v>680</v>
      </c>
      <c r="C383" s="88" t="s">
        <v>366</v>
      </c>
      <c r="D383" s="88">
        <v>86.560699999999997</v>
      </c>
      <c r="E383" s="96">
        <v>14.5</v>
      </c>
      <c r="F383" s="96">
        <v>5.74</v>
      </c>
    </row>
    <row r="384" spans="1:6" ht="12.75" customHeight="1" x14ac:dyDescent="0.2">
      <c r="A384" s="89">
        <v>44228</v>
      </c>
      <c r="B384" s="89" t="s">
        <v>680</v>
      </c>
      <c r="C384" s="88" t="s">
        <v>367</v>
      </c>
      <c r="D384" s="88">
        <v>55.834800000000001</v>
      </c>
      <c r="E384" s="96">
        <v>9.35</v>
      </c>
      <c r="F384" s="96">
        <v>3.7</v>
      </c>
    </row>
    <row r="385" spans="1:6" ht="12.75" customHeight="1" x14ac:dyDescent="0.2">
      <c r="A385" s="89">
        <v>44228</v>
      </c>
      <c r="B385" s="89" t="s">
        <v>680</v>
      </c>
      <c r="C385" s="88" t="s">
        <v>687</v>
      </c>
      <c r="D385" s="88">
        <v>49.387300000000003</v>
      </c>
      <c r="E385" s="96">
        <v>8.27</v>
      </c>
      <c r="F385" s="96">
        <v>3.27</v>
      </c>
    </row>
    <row r="386" spans="1:6" ht="12.75" customHeight="1" x14ac:dyDescent="0.2">
      <c r="A386" s="89">
        <v>44228</v>
      </c>
      <c r="B386" s="89" t="s">
        <v>680</v>
      </c>
      <c r="C386" s="88" t="s">
        <v>368</v>
      </c>
      <c r="D386" s="88">
        <v>1682.3371</v>
      </c>
      <c r="E386" s="96">
        <v>281.72000000000003</v>
      </c>
      <c r="F386" s="96">
        <v>111.55</v>
      </c>
    </row>
    <row r="387" spans="1:6" ht="12.75" customHeight="1" x14ac:dyDescent="0.2">
      <c r="A387" s="89">
        <v>44228</v>
      </c>
      <c r="B387" s="89" t="s">
        <v>680</v>
      </c>
      <c r="C387" s="88" t="s">
        <v>369</v>
      </c>
      <c r="D387" s="88">
        <v>57.922699999999999</v>
      </c>
      <c r="E387" s="96">
        <v>9.6999999999999993</v>
      </c>
      <c r="F387" s="96">
        <v>3.84</v>
      </c>
    </row>
    <row r="388" spans="1:6" ht="12.75" customHeight="1" x14ac:dyDescent="0.2">
      <c r="A388" s="89">
        <v>44228</v>
      </c>
      <c r="B388" s="89" t="s">
        <v>680</v>
      </c>
      <c r="C388" s="88" t="s">
        <v>370</v>
      </c>
      <c r="D388" s="88">
        <v>68.515100000000004</v>
      </c>
      <c r="E388" s="96">
        <v>11.47</v>
      </c>
      <c r="F388" s="96">
        <v>4.54</v>
      </c>
    </row>
    <row r="389" spans="1:6" ht="12.75" customHeight="1" x14ac:dyDescent="0.2">
      <c r="A389" s="89">
        <v>44228</v>
      </c>
      <c r="B389" s="89" t="s">
        <v>680</v>
      </c>
      <c r="C389" s="88" t="s">
        <v>371</v>
      </c>
      <c r="D389" s="88">
        <v>60.859299999999998</v>
      </c>
      <c r="E389" s="96">
        <v>10.19</v>
      </c>
      <c r="F389" s="96">
        <v>4.04</v>
      </c>
    </row>
    <row r="390" spans="1:6" ht="12.75" customHeight="1" x14ac:dyDescent="0.2">
      <c r="A390" s="89">
        <v>44228</v>
      </c>
      <c r="B390" s="89" t="s">
        <v>680</v>
      </c>
      <c r="C390" s="88" t="s">
        <v>372</v>
      </c>
      <c r="D390" s="88">
        <v>379.66410000000002</v>
      </c>
      <c r="E390" s="96">
        <v>63.58</v>
      </c>
      <c r="F390" s="96">
        <v>25.17</v>
      </c>
    </row>
    <row r="391" spans="1:6" ht="12.75" customHeight="1" x14ac:dyDescent="0.2">
      <c r="A391" s="89">
        <v>44228</v>
      </c>
      <c r="B391" s="89" t="s">
        <v>680</v>
      </c>
      <c r="C391" s="88" t="s">
        <v>373</v>
      </c>
      <c r="D391" s="88">
        <v>38.652799999999999</v>
      </c>
      <c r="E391" s="96">
        <v>6.47</v>
      </c>
      <c r="F391" s="96">
        <v>2.56</v>
      </c>
    </row>
    <row r="392" spans="1:6" ht="12.75" customHeight="1" x14ac:dyDescent="0.2">
      <c r="A392" s="89">
        <v>44228</v>
      </c>
      <c r="B392" s="89" t="s">
        <v>680</v>
      </c>
      <c r="C392" s="88" t="s">
        <v>374</v>
      </c>
      <c r="D392" s="88">
        <v>2139.3431</v>
      </c>
      <c r="E392" s="96">
        <v>358.25</v>
      </c>
      <c r="F392" s="96">
        <v>141.85</v>
      </c>
    </row>
    <row r="393" spans="1:6" ht="12.75" customHeight="1" x14ac:dyDescent="0.2">
      <c r="A393" s="89">
        <v>44228</v>
      </c>
      <c r="B393" s="89" t="s">
        <v>680</v>
      </c>
      <c r="C393" s="88" t="s">
        <v>733</v>
      </c>
      <c r="D393" s="88">
        <v>286.03109999999998</v>
      </c>
      <c r="E393" s="96">
        <v>47.9</v>
      </c>
      <c r="F393" s="96">
        <v>18.97</v>
      </c>
    </row>
    <row r="394" spans="1:6" ht="12.75" customHeight="1" x14ac:dyDescent="0.2">
      <c r="A394" s="89">
        <v>44228</v>
      </c>
      <c r="B394" s="89" t="s">
        <v>680</v>
      </c>
      <c r="C394" s="88" t="s">
        <v>375</v>
      </c>
      <c r="D394" s="88">
        <v>254.55359999999999</v>
      </c>
      <c r="E394" s="96">
        <v>42.63</v>
      </c>
      <c r="F394" s="96">
        <v>16.88</v>
      </c>
    </row>
    <row r="395" spans="1:6" ht="12.75" customHeight="1" x14ac:dyDescent="0.2">
      <c r="A395" s="89">
        <v>44228</v>
      </c>
      <c r="B395" s="89" t="s">
        <v>680</v>
      </c>
      <c r="C395" s="88" t="s">
        <v>376</v>
      </c>
      <c r="D395" s="88">
        <v>235.3998</v>
      </c>
      <c r="E395" s="96">
        <v>39.42</v>
      </c>
      <c r="F395" s="96">
        <v>15.61</v>
      </c>
    </row>
    <row r="396" spans="1:6" ht="12.75" customHeight="1" x14ac:dyDescent="0.2">
      <c r="A396" s="89">
        <v>44228</v>
      </c>
      <c r="B396" s="89" t="s">
        <v>680</v>
      </c>
      <c r="C396" s="88" t="s">
        <v>377</v>
      </c>
      <c r="D396" s="88">
        <v>301.66660000000002</v>
      </c>
      <c r="E396" s="96">
        <v>50.52</v>
      </c>
      <c r="F396" s="96">
        <v>20</v>
      </c>
    </row>
    <row r="397" spans="1:6" ht="12.75" customHeight="1" x14ac:dyDescent="0.2">
      <c r="A397" s="89">
        <v>44228</v>
      </c>
      <c r="B397" s="89" t="s">
        <v>680</v>
      </c>
      <c r="C397" s="88" t="s">
        <v>378</v>
      </c>
      <c r="D397" s="88">
        <v>34.882800000000003</v>
      </c>
      <c r="E397" s="96">
        <v>5.84</v>
      </c>
      <c r="F397" s="96">
        <v>2.31</v>
      </c>
    </row>
    <row r="398" spans="1:6" ht="12.75" customHeight="1" x14ac:dyDescent="0.2">
      <c r="A398" s="89">
        <v>44228</v>
      </c>
      <c r="B398" s="89" t="s">
        <v>680</v>
      </c>
      <c r="C398" s="88" t="s">
        <v>379</v>
      </c>
      <c r="D398" s="88">
        <v>207.3604</v>
      </c>
      <c r="E398" s="96">
        <v>34.72</v>
      </c>
      <c r="F398" s="96">
        <v>13.75</v>
      </c>
    </row>
    <row r="399" spans="1:6" ht="12.75" customHeight="1" x14ac:dyDescent="0.2">
      <c r="A399" s="89">
        <v>44228</v>
      </c>
      <c r="B399" s="89" t="s">
        <v>680</v>
      </c>
      <c r="C399" s="88" t="s">
        <v>380</v>
      </c>
      <c r="D399" s="88">
        <v>241.81190000000001</v>
      </c>
      <c r="E399" s="96">
        <v>40.49</v>
      </c>
      <c r="F399" s="96">
        <v>16.03</v>
      </c>
    </row>
    <row r="400" spans="1:6" ht="12.75" customHeight="1" x14ac:dyDescent="0.2">
      <c r="A400" s="89">
        <v>44228</v>
      </c>
      <c r="B400" s="89" t="s">
        <v>680</v>
      </c>
      <c r="C400" s="88" t="s">
        <v>381</v>
      </c>
      <c r="D400" s="88">
        <v>219.71029999999999</v>
      </c>
      <c r="E400" s="96">
        <v>36.79</v>
      </c>
      <c r="F400" s="96">
        <v>14.57</v>
      </c>
    </row>
    <row r="401" spans="1:6" ht="12.75" customHeight="1" x14ac:dyDescent="0.2">
      <c r="A401" s="89">
        <v>44228</v>
      </c>
      <c r="B401" s="89" t="s">
        <v>680</v>
      </c>
      <c r="C401" s="88" t="s">
        <v>382</v>
      </c>
      <c r="D401" s="88">
        <v>53.881599999999999</v>
      </c>
      <c r="E401" s="96">
        <v>9.02</v>
      </c>
      <c r="F401" s="96">
        <v>3.57</v>
      </c>
    </row>
    <row r="402" spans="1:6" ht="12.75" customHeight="1" x14ac:dyDescent="0.2">
      <c r="A402" s="89">
        <v>44228</v>
      </c>
      <c r="B402" s="89" t="s">
        <v>680</v>
      </c>
      <c r="C402" s="88" t="s">
        <v>383</v>
      </c>
      <c r="D402" s="88">
        <v>107.5204</v>
      </c>
      <c r="E402" s="96">
        <v>18.010000000000002</v>
      </c>
      <c r="F402" s="96">
        <v>7.13</v>
      </c>
    </row>
    <row r="403" spans="1:6" ht="12.75" customHeight="1" x14ac:dyDescent="0.2">
      <c r="A403" s="89">
        <v>44228</v>
      </c>
      <c r="B403" s="89" t="s">
        <v>680</v>
      </c>
      <c r="C403" s="88" t="s">
        <v>384</v>
      </c>
      <c r="D403" s="88">
        <v>341.76670000000001</v>
      </c>
      <c r="E403" s="96">
        <v>57.23</v>
      </c>
      <c r="F403" s="96">
        <v>22.66</v>
      </c>
    </row>
    <row r="404" spans="1:6" ht="12.75" customHeight="1" x14ac:dyDescent="0.2">
      <c r="A404" s="89">
        <v>44228</v>
      </c>
      <c r="B404" s="89" t="s">
        <v>680</v>
      </c>
      <c r="C404" s="88" t="s">
        <v>385</v>
      </c>
      <c r="D404" s="88">
        <v>171.83930000000001</v>
      </c>
      <c r="E404" s="96">
        <v>28.78</v>
      </c>
      <c r="F404" s="96">
        <v>11.39</v>
      </c>
    </row>
    <row r="405" spans="1:6" ht="12.75" customHeight="1" x14ac:dyDescent="0.2">
      <c r="A405" s="89">
        <v>44228</v>
      </c>
      <c r="B405" s="89" t="s">
        <v>680</v>
      </c>
      <c r="C405" s="88" t="s">
        <v>386</v>
      </c>
      <c r="D405" s="88">
        <v>93.939499999999995</v>
      </c>
      <c r="E405" s="96">
        <v>15.73</v>
      </c>
      <c r="F405" s="96">
        <v>6.23</v>
      </c>
    </row>
    <row r="406" spans="1:6" ht="12.75" customHeight="1" x14ac:dyDescent="0.2">
      <c r="A406" s="89">
        <v>44228</v>
      </c>
      <c r="B406" s="89" t="s">
        <v>680</v>
      </c>
      <c r="C406" s="88" t="s">
        <v>387</v>
      </c>
      <c r="D406" s="88">
        <v>35.632300000000001</v>
      </c>
      <c r="E406" s="96">
        <v>5.97</v>
      </c>
      <c r="F406" s="96">
        <v>2.36</v>
      </c>
    </row>
    <row r="407" spans="1:6" ht="12.75" customHeight="1" x14ac:dyDescent="0.2">
      <c r="A407" s="89">
        <v>44228</v>
      </c>
      <c r="B407" s="89" t="s">
        <v>680</v>
      </c>
      <c r="C407" s="88" t="s">
        <v>388</v>
      </c>
      <c r="D407" s="88">
        <v>97.336200000000005</v>
      </c>
      <c r="E407" s="96">
        <v>16.3</v>
      </c>
      <c r="F407" s="96">
        <v>6.45</v>
      </c>
    </row>
    <row r="408" spans="1:6" ht="12.75" customHeight="1" x14ac:dyDescent="0.2">
      <c r="A408" s="89">
        <v>44228</v>
      </c>
      <c r="B408" s="89" t="s">
        <v>680</v>
      </c>
      <c r="C408" s="88" t="s">
        <v>389</v>
      </c>
      <c r="D408" s="88">
        <v>192.78970000000001</v>
      </c>
      <c r="E408" s="96">
        <v>32.28</v>
      </c>
      <c r="F408" s="96">
        <v>12.78</v>
      </c>
    </row>
    <row r="409" spans="1:6" ht="12.75" customHeight="1" x14ac:dyDescent="0.2">
      <c r="A409" s="89">
        <v>44228</v>
      </c>
      <c r="B409" s="89" t="s">
        <v>680</v>
      </c>
      <c r="C409" s="88" t="s">
        <v>390</v>
      </c>
      <c r="D409" s="88">
        <v>104.81740000000001</v>
      </c>
      <c r="E409" s="96">
        <v>17.55</v>
      </c>
      <c r="F409" s="96">
        <v>6.95</v>
      </c>
    </row>
    <row r="410" spans="1:6" ht="12.75" customHeight="1" x14ac:dyDescent="0.2">
      <c r="A410" s="89">
        <v>44228</v>
      </c>
      <c r="B410" s="89" t="s">
        <v>680</v>
      </c>
      <c r="C410" s="88" t="s">
        <v>699</v>
      </c>
      <c r="D410" s="88">
        <v>3898.6075000000001</v>
      </c>
      <c r="E410" s="96">
        <v>652.85</v>
      </c>
      <c r="F410" s="96">
        <v>258.5</v>
      </c>
    </row>
    <row r="411" spans="1:6" ht="12.75" customHeight="1" x14ac:dyDescent="0.2">
      <c r="A411" s="89">
        <v>44228</v>
      </c>
      <c r="B411" s="89" t="s">
        <v>680</v>
      </c>
      <c r="C411" s="88" t="s">
        <v>391</v>
      </c>
      <c r="D411" s="88">
        <v>154.64769999999999</v>
      </c>
      <c r="E411" s="96">
        <v>25.9</v>
      </c>
      <c r="F411" s="96">
        <v>10.25</v>
      </c>
    </row>
    <row r="412" spans="1:6" ht="12.75" customHeight="1" x14ac:dyDescent="0.2">
      <c r="A412" s="89">
        <v>44228</v>
      </c>
      <c r="B412" s="89" t="s">
        <v>680</v>
      </c>
      <c r="C412" s="88" t="s">
        <v>392</v>
      </c>
      <c r="D412" s="88">
        <v>1303.2371000000001</v>
      </c>
      <c r="E412" s="96">
        <v>218.24</v>
      </c>
      <c r="F412" s="96">
        <v>86.41</v>
      </c>
    </row>
    <row r="413" spans="1:6" ht="12.75" customHeight="1" x14ac:dyDescent="0.2">
      <c r="A413" s="89">
        <v>44228</v>
      </c>
      <c r="B413" s="89" t="s">
        <v>680</v>
      </c>
      <c r="C413" s="88" t="s">
        <v>393</v>
      </c>
      <c r="D413" s="88">
        <v>2592.4459999999999</v>
      </c>
      <c r="E413" s="96">
        <v>434.12</v>
      </c>
      <c r="F413" s="96">
        <v>171.9</v>
      </c>
    </row>
    <row r="414" spans="1:6" ht="12.75" customHeight="1" x14ac:dyDescent="0.2">
      <c r="A414" s="89">
        <v>44228</v>
      </c>
      <c r="B414" s="89" t="s">
        <v>680</v>
      </c>
      <c r="C414" s="88" t="s">
        <v>394</v>
      </c>
      <c r="D414" s="88">
        <v>2289.0322999999999</v>
      </c>
      <c r="E414" s="96">
        <v>383.32</v>
      </c>
      <c r="F414" s="96">
        <v>151.78</v>
      </c>
    </row>
    <row r="415" spans="1:6" ht="12.75" customHeight="1" x14ac:dyDescent="0.2">
      <c r="A415" s="89">
        <v>44228</v>
      </c>
      <c r="B415" s="89" t="s">
        <v>680</v>
      </c>
      <c r="C415" s="88" t="s">
        <v>395</v>
      </c>
      <c r="D415" s="88">
        <v>48.687100000000001</v>
      </c>
      <c r="E415" s="96">
        <v>8.15</v>
      </c>
      <c r="F415" s="96">
        <v>3.23</v>
      </c>
    </row>
    <row r="416" spans="1:6" ht="12.75" customHeight="1" x14ac:dyDescent="0.2">
      <c r="A416" s="89">
        <v>44228</v>
      </c>
      <c r="B416" s="89" t="s">
        <v>680</v>
      </c>
      <c r="C416" s="88" t="s">
        <v>396</v>
      </c>
      <c r="D416" s="88">
        <v>142.8116</v>
      </c>
      <c r="E416" s="96">
        <v>23.91</v>
      </c>
      <c r="F416" s="96">
        <v>9.4700000000000006</v>
      </c>
    </row>
    <row r="417" spans="1:6" ht="12.75" customHeight="1" x14ac:dyDescent="0.2">
      <c r="A417" s="89">
        <v>44228</v>
      </c>
      <c r="B417" s="89" t="s">
        <v>680</v>
      </c>
      <c r="C417" s="88" t="s">
        <v>397</v>
      </c>
      <c r="D417" s="88">
        <v>18.505800000000001</v>
      </c>
      <c r="E417" s="96">
        <v>3.1</v>
      </c>
      <c r="F417" s="96">
        <v>1.23</v>
      </c>
    </row>
    <row r="418" spans="1:6" ht="12.75" customHeight="1" x14ac:dyDescent="0.2">
      <c r="A418" s="89">
        <v>44228</v>
      </c>
      <c r="B418" s="89" t="s">
        <v>680</v>
      </c>
      <c r="C418" s="88" t="s">
        <v>398</v>
      </c>
      <c r="D418" s="88">
        <v>186.2131</v>
      </c>
      <c r="E418" s="96">
        <v>31.18</v>
      </c>
      <c r="F418" s="96">
        <v>12.35</v>
      </c>
    </row>
    <row r="419" spans="1:6" ht="12.75" customHeight="1" x14ac:dyDescent="0.2">
      <c r="A419" s="89">
        <v>44228</v>
      </c>
      <c r="B419" s="89" t="s">
        <v>680</v>
      </c>
      <c r="C419" s="88" t="s">
        <v>399</v>
      </c>
      <c r="D419" s="88">
        <v>716.16309999999999</v>
      </c>
      <c r="E419" s="96">
        <v>119.93</v>
      </c>
      <c r="F419" s="96">
        <v>47.49</v>
      </c>
    </row>
    <row r="420" spans="1:6" ht="12.75" customHeight="1" x14ac:dyDescent="0.2">
      <c r="A420" s="89">
        <v>44228</v>
      </c>
      <c r="B420" s="89" t="s">
        <v>680</v>
      </c>
      <c r="C420" s="88" t="s">
        <v>400</v>
      </c>
      <c r="D420" s="88">
        <v>127.4658</v>
      </c>
      <c r="E420" s="96">
        <v>21.35</v>
      </c>
      <c r="F420" s="96">
        <v>8.4499999999999993</v>
      </c>
    </row>
    <row r="421" spans="1:6" ht="12.75" customHeight="1" x14ac:dyDescent="0.2">
      <c r="A421" s="89">
        <v>44228</v>
      </c>
      <c r="B421" s="89" t="s">
        <v>680</v>
      </c>
      <c r="C421" s="88" t="s">
        <v>401</v>
      </c>
      <c r="D421" s="88">
        <v>160.6936</v>
      </c>
      <c r="E421" s="96">
        <v>26.91</v>
      </c>
      <c r="F421" s="96">
        <v>10.66</v>
      </c>
    </row>
    <row r="422" spans="1:6" ht="12.75" customHeight="1" x14ac:dyDescent="0.2">
      <c r="A422" s="89">
        <v>44228</v>
      </c>
      <c r="B422" s="89" t="s">
        <v>680</v>
      </c>
      <c r="C422" s="88" t="s">
        <v>402</v>
      </c>
      <c r="D422" s="88">
        <v>125.69110000000001</v>
      </c>
      <c r="E422" s="96">
        <v>21.05</v>
      </c>
      <c r="F422" s="96">
        <v>8.33</v>
      </c>
    </row>
    <row r="423" spans="1:6" ht="12.75" customHeight="1" x14ac:dyDescent="0.2">
      <c r="A423" s="89">
        <v>44228</v>
      </c>
      <c r="B423" s="89" t="s">
        <v>680</v>
      </c>
      <c r="C423" s="88" t="s">
        <v>403</v>
      </c>
      <c r="D423" s="88">
        <v>139.8407</v>
      </c>
      <c r="E423" s="96">
        <v>23.42</v>
      </c>
      <c r="F423" s="96">
        <v>9.27</v>
      </c>
    </row>
    <row r="424" spans="1:6" ht="12.75" customHeight="1" x14ac:dyDescent="0.2">
      <c r="A424" s="89">
        <v>44228</v>
      </c>
      <c r="B424" s="89" t="s">
        <v>680</v>
      </c>
      <c r="C424" s="88" t="s">
        <v>404</v>
      </c>
      <c r="D424" s="88">
        <v>120.25879999999999</v>
      </c>
      <c r="E424" s="96">
        <v>20.14</v>
      </c>
      <c r="F424" s="96">
        <v>7.97</v>
      </c>
    </row>
    <row r="425" spans="1:6" ht="12.75" customHeight="1" x14ac:dyDescent="0.2">
      <c r="A425" s="89">
        <v>44228</v>
      </c>
      <c r="B425" s="89" t="s">
        <v>680</v>
      </c>
      <c r="C425" s="88" t="s">
        <v>405</v>
      </c>
      <c r="D425" s="88">
        <v>242.1157</v>
      </c>
      <c r="E425" s="96">
        <v>40.54</v>
      </c>
      <c r="F425" s="96">
        <v>16.05</v>
      </c>
    </row>
    <row r="426" spans="1:6" ht="12.75" customHeight="1" x14ac:dyDescent="0.2">
      <c r="A426" s="89">
        <v>44228</v>
      </c>
      <c r="B426" s="89" t="s">
        <v>680</v>
      </c>
      <c r="C426" s="88" t="s">
        <v>406</v>
      </c>
      <c r="D426" s="88">
        <v>70.784199999999998</v>
      </c>
      <c r="E426" s="96">
        <v>11.85</v>
      </c>
      <c r="F426" s="96">
        <v>4.6900000000000004</v>
      </c>
    </row>
    <row r="427" spans="1:6" ht="12.75" customHeight="1" x14ac:dyDescent="0.2">
      <c r="A427" s="89">
        <v>44228</v>
      </c>
      <c r="B427" s="89" t="s">
        <v>680</v>
      </c>
      <c r="C427" s="88" t="s">
        <v>407</v>
      </c>
      <c r="D427" s="88">
        <v>119.2373</v>
      </c>
      <c r="E427" s="96">
        <v>19.97</v>
      </c>
      <c r="F427" s="96">
        <v>7.91</v>
      </c>
    </row>
    <row r="428" spans="1:6" ht="12.75" customHeight="1" x14ac:dyDescent="0.2">
      <c r="A428" s="89">
        <v>44228</v>
      </c>
      <c r="B428" s="89" t="s">
        <v>680</v>
      </c>
      <c r="C428" s="88" t="s">
        <v>408</v>
      </c>
      <c r="D428" s="88">
        <v>203.1234</v>
      </c>
      <c r="E428" s="96">
        <v>34.01</v>
      </c>
      <c r="F428" s="96">
        <v>13.47</v>
      </c>
    </row>
    <row r="429" spans="1:6" ht="12.75" customHeight="1" x14ac:dyDescent="0.2">
      <c r="A429" s="89">
        <v>44228</v>
      </c>
      <c r="B429" s="89" t="s">
        <v>680</v>
      </c>
      <c r="C429" s="88" t="s">
        <v>409</v>
      </c>
      <c r="D429" s="88">
        <v>235.9744</v>
      </c>
      <c r="E429" s="96">
        <v>39.520000000000003</v>
      </c>
      <c r="F429" s="96">
        <v>15.65</v>
      </c>
    </row>
    <row r="430" spans="1:6" ht="12.75" customHeight="1" x14ac:dyDescent="0.2">
      <c r="A430" s="89">
        <v>44228</v>
      </c>
      <c r="B430" s="89" t="s">
        <v>680</v>
      </c>
      <c r="C430" s="88" t="s">
        <v>410</v>
      </c>
      <c r="D430" s="88">
        <v>112.4222</v>
      </c>
      <c r="E430" s="96">
        <v>18.829999999999998</v>
      </c>
      <c r="F430" s="96">
        <v>7.45</v>
      </c>
    </row>
    <row r="431" spans="1:6" ht="12.75" customHeight="1" x14ac:dyDescent="0.2">
      <c r="A431" s="89">
        <v>44228</v>
      </c>
      <c r="B431" s="89" t="s">
        <v>680</v>
      </c>
      <c r="C431" s="88" t="s">
        <v>411</v>
      </c>
      <c r="D431" s="88">
        <v>138.4212</v>
      </c>
      <c r="E431" s="96">
        <v>23.18</v>
      </c>
      <c r="F431" s="96">
        <v>9.18</v>
      </c>
    </row>
    <row r="432" spans="1:6" ht="12.75" customHeight="1" x14ac:dyDescent="0.2">
      <c r="A432" s="89">
        <v>44228</v>
      </c>
      <c r="B432" s="89" t="s">
        <v>680</v>
      </c>
      <c r="C432" s="88" t="s">
        <v>412</v>
      </c>
      <c r="D432" s="88">
        <v>77.882099999999994</v>
      </c>
      <c r="E432" s="96">
        <v>13.04</v>
      </c>
      <c r="F432" s="96">
        <v>5.16</v>
      </c>
    </row>
    <row r="433" spans="1:6" ht="12.75" customHeight="1" x14ac:dyDescent="0.2">
      <c r="A433" s="89">
        <v>44228</v>
      </c>
      <c r="B433" s="89" t="s">
        <v>680</v>
      </c>
      <c r="C433" s="88" t="s">
        <v>413</v>
      </c>
      <c r="D433" s="88">
        <v>175.78370000000001</v>
      </c>
      <c r="E433" s="96">
        <v>29.44</v>
      </c>
      <c r="F433" s="96">
        <v>11.66</v>
      </c>
    </row>
    <row r="434" spans="1:6" ht="12.75" customHeight="1" x14ac:dyDescent="0.2">
      <c r="A434" s="89">
        <v>44228</v>
      </c>
      <c r="B434" s="89" t="s">
        <v>680</v>
      </c>
      <c r="C434" s="88" t="s">
        <v>414</v>
      </c>
      <c r="D434" s="88">
        <v>133.7868</v>
      </c>
      <c r="E434" s="96">
        <v>22.4</v>
      </c>
      <c r="F434" s="96">
        <v>8.8699999999999992</v>
      </c>
    </row>
    <row r="435" spans="1:6" ht="12.75" customHeight="1" x14ac:dyDescent="0.2">
      <c r="A435" s="89">
        <v>44228</v>
      </c>
      <c r="B435" s="89" t="s">
        <v>680</v>
      </c>
      <c r="C435" s="88" t="s">
        <v>415</v>
      </c>
      <c r="D435" s="88">
        <v>97.67</v>
      </c>
      <c r="E435" s="96">
        <v>16.36</v>
      </c>
      <c r="F435" s="96">
        <v>6.48</v>
      </c>
    </row>
    <row r="436" spans="1:6" ht="12.75" customHeight="1" x14ac:dyDescent="0.2">
      <c r="A436" s="89">
        <v>44228</v>
      </c>
      <c r="B436" s="89" t="s">
        <v>680</v>
      </c>
      <c r="C436" s="88" t="s">
        <v>416</v>
      </c>
      <c r="D436" s="88">
        <v>95.183800000000005</v>
      </c>
      <c r="E436" s="96">
        <v>15.94</v>
      </c>
      <c r="F436" s="96">
        <v>6.31</v>
      </c>
    </row>
    <row r="437" spans="1:6" ht="12.75" customHeight="1" x14ac:dyDescent="0.2">
      <c r="A437" s="89">
        <v>44228</v>
      </c>
      <c r="B437" s="89" t="s">
        <v>680</v>
      </c>
      <c r="C437" s="88" t="s">
        <v>417</v>
      </c>
      <c r="D437" s="88">
        <v>127.883</v>
      </c>
      <c r="E437" s="96">
        <v>21.41</v>
      </c>
      <c r="F437" s="96">
        <v>8.48</v>
      </c>
    </row>
    <row r="438" spans="1:6" ht="12.75" customHeight="1" x14ac:dyDescent="0.2">
      <c r="A438" s="89">
        <v>44228</v>
      </c>
      <c r="B438" s="89" t="s">
        <v>680</v>
      </c>
      <c r="C438" s="88" t="s">
        <v>418</v>
      </c>
      <c r="D438" s="88">
        <v>50.521599999999999</v>
      </c>
      <c r="E438" s="96">
        <v>8.4600000000000009</v>
      </c>
      <c r="F438" s="96">
        <v>3.35</v>
      </c>
    </row>
    <row r="439" spans="1:6" ht="12.75" customHeight="1" x14ac:dyDescent="0.2">
      <c r="A439" s="89">
        <v>44228</v>
      </c>
      <c r="B439" s="89" t="s">
        <v>680</v>
      </c>
      <c r="C439" s="88" t="s">
        <v>419</v>
      </c>
      <c r="D439" s="88">
        <v>44.662500000000001</v>
      </c>
      <c r="E439" s="96">
        <v>7.48</v>
      </c>
      <c r="F439" s="96">
        <v>2.96</v>
      </c>
    </row>
    <row r="440" spans="1:6" ht="12.75" customHeight="1" x14ac:dyDescent="0.2">
      <c r="A440" s="89">
        <v>44228</v>
      </c>
      <c r="B440" s="89" t="s">
        <v>680</v>
      </c>
      <c r="C440" s="88" t="s">
        <v>420</v>
      </c>
      <c r="D440" s="88">
        <v>115.4843</v>
      </c>
      <c r="E440" s="96">
        <v>19.34</v>
      </c>
      <c r="F440" s="96">
        <v>7.66</v>
      </c>
    </row>
    <row r="441" spans="1:6" ht="12.75" customHeight="1" x14ac:dyDescent="0.2">
      <c r="A441" s="89">
        <v>44228</v>
      </c>
      <c r="B441" s="89" t="s">
        <v>680</v>
      </c>
      <c r="C441" s="88" t="s">
        <v>421</v>
      </c>
      <c r="D441" s="88">
        <v>206.512</v>
      </c>
      <c r="E441" s="96">
        <v>34.58</v>
      </c>
      <c r="F441" s="96">
        <v>13.69</v>
      </c>
    </row>
    <row r="442" spans="1:6" ht="12.75" customHeight="1" x14ac:dyDescent="0.2">
      <c r="A442" s="89">
        <v>44228</v>
      </c>
      <c r="B442" s="89" t="s">
        <v>680</v>
      </c>
      <c r="C442" s="88" t="s">
        <v>422</v>
      </c>
      <c r="D442" s="88">
        <v>73.865899999999996</v>
      </c>
      <c r="E442" s="96">
        <v>12.37</v>
      </c>
      <c r="F442" s="96">
        <v>4.9000000000000004</v>
      </c>
    </row>
    <row r="443" spans="1:6" ht="12.75" customHeight="1" x14ac:dyDescent="0.2">
      <c r="A443" s="89">
        <v>44228</v>
      </c>
      <c r="B443" s="89" t="s">
        <v>680</v>
      </c>
      <c r="C443" s="88" t="s">
        <v>423</v>
      </c>
      <c r="D443" s="88">
        <v>60.136400000000002</v>
      </c>
      <c r="E443" s="96">
        <v>10.07</v>
      </c>
      <c r="F443" s="96">
        <v>3.99</v>
      </c>
    </row>
    <row r="444" spans="1:6" ht="12.75" customHeight="1" x14ac:dyDescent="0.2">
      <c r="A444" s="89">
        <v>44228</v>
      </c>
      <c r="B444" s="89" t="s">
        <v>680</v>
      </c>
      <c r="C444" s="88" t="s">
        <v>424</v>
      </c>
      <c r="D444" s="88">
        <v>134.66669999999999</v>
      </c>
      <c r="E444" s="96">
        <v>22.55</v>
      </c>
      <c r="F444" s="96">
        <v>8.93</v>
      </c>
    </row>
    <row r="445" spans="1:6" ht="12.75" customHeight="1" x14ac:dyDescent="0.2">
      <c r="A445" s="89">
        <v>44228</v>
      </c>
      <c r="B445" s="89" t="s">
        <v>680</v>
      </c>
      <c r="C445" s="88" t="s">
        <v>425</v>
      </c>
      <c r="D445" s="88">
        <v>101.9811</v>
      </c>
      <c r="E445" s="96">
        <v>17.079999999999998</v>
      </c>
      <c r="F445" s="96">
        <v>6.76</v>
      </c>
    </row>
    <row r="446" spans="1:6" ht="12.75" customHeight="1" x14ac:dyDescent="0.2">
      <c r="A446" s="89">
        <v>44228</v>
      </c>
      <c r="B446" s="89" t="s">
        <v>680</v>
      </c>
      <c r="C446" s="88" t="s">
        <v>426</v>
      </c>
      <c r="D446" s="88">
        <v>137.1542</v>
      </c>
      <c r="E446" s="96">
        <v>22.97</v>
      </c>
      <c r="F446" s="96">
        <v>9.09</v>
      </c>
    </row>
    <row r="447" spans="1:6" ht="12.75" customHeight="1" x14ac:dyDescent="0.2">
      <c r="A447" s="89">
        <v>44228</v>
      </c>
      <c r="B447" s="89" t="s">
        <v>680</v>
      </c>
      <c r="C447" s="88" t="s">
        <v>427</v>
      </c>
      <c r="D447" s="88">
        <v>134.13820000000001</v>
      </c>
      <c r="E447" s="96">
        <v>22.46</v>
      </c>
      <c r="F447" s="96">
        <v>8.89</v>
      </c>
    </row>
    <row r="448" spans="1:6" ht="12.75" customHeight="1" x14ac:dyDescent="0.2">
      <c r="A448" s="89">
        <v>44228</v>
      </c>
      <c r="B448" s="89" t="s">
        <v>680</v>
      </c>
      <c r="C448" s="88" t="s">
        <v>428</v>
      </c>
      <c r="D448" s="88">
        <v>155.24469999999999</v>
      </c>
      <c r="E448" s="96">
        <v>26</v>
      </c>
      <c r="F448" s="96">
        <v>10.29</v>
      </c>
    </row>
    <row r="449" spans="1:6" ht="12.75" customHeight="1" x14ac:dyDescent="0.2">
      <c r="A449" s="89">
        <v>44228</v>
      </c>
      <c r="B449" s="89" t="s">
        <v>680</v>
      </c>
      <c r="C449" s="88" t="s">
        <v>429</v>
      </c>
      <c r="D449" s="88">
        <v>167.74270000000001</v>
      </c>
      <c r="E449" s="96">
        <v>28.09</v>
      </c>
      <c r="F449" s="96">
        <v>11.12</v>
      </c>
    </row>
    <row r="450" spans="1:6" ht="12.75" customHeight="1" x14ac:dyDescent="0.2">
      <c r="A450" s="89">
        <v>44228</v>
      </c>
      <c r="B450" s="89" t="s">
        <v>680</v>
      </c>
      <c r="C450" s="88" t="s">
        <v>430</v>
      </c>
      <c r="D450" s="88">
        <v>124.2516</v>
      </c>
      <c r="E450" s="96">
        <v>20.81</v>
      </c>
      <c r="F450" s="96">
        <v>8.24</v>
      </c>
    </row>
    <row r="451" spans="1:6" ht="12.75" customHeight="1" x14ac:dyDescent="0.2">
      <c r="A451" s="89">
        <v>44228</v>
      </c>
      <c r="B451" s="89" t="s">
        <v>680</v>
      </c>
      <c r="C451" s="88" t="s">
        <v>431</v>
      </c>
      <c r="D451" s="88">
        <v>213.34870000000001</v>
      </c>
      <c r="E451" s="96">
        <v>35.729999999999997</v>
      </c>
      <c r="F451" s="96">
        <v>14.15</v>
      </c>
    </row>
    <row r="452" spans="1:6" ht="12.75" customHeight="1" x14ac:dyDescent="0.2">
      <c r="A452" s="89">
        <v>44228</v>
      </c>
      <c r="B452" s="89" t="s">
        <v>680</v>
      </c>
      <c r="C452" s="88" t="s">
        <v>432</v>
      </c>
      <c r="D452" s="88">
        <v>65.729500000000002</v>
      </c>
      <c r="E452" s="96">
        <v>11.01</v>
      </c>
      <c r="F452" s="96">
        <v>4.3600000000000003</v>
      </c>
    </row>
    <row r="453" spans="1:6" ht="12.75" customHeight="1" x14ac:dyDescent="0.2">
      <c r="A453" s="89">
        <v>44228</v>
      </c>
      <c r="B453" s="89" t="s">
        <v>680</v>
      </c>
      <c r="C453" s="88" t="s">
        <v>433</v>
      </c>
      <c r="D453" s="88">
        <v>127.5513</v>
      </c>
      <c r="E453" s="96">
        <v>21.36</v>
      </c>
      <c r="F453" s="96">
        <v>8.4600000000000009</v>
      </c>
    </row>
    <row r="454" spans="1:6" ht="12.75" customHeight="1" x14ac:dyDescent="0.2">
      <c r="A454" s="89">
        <v>44228</v>
      </c>
      <c r="B454" s="89" t="s">
        <v>680</v>
      </c>
      <c r="C454" s="88" t="s">
        <v>434</v>
      </c>
      <c r="D454" s="88">
        <v>98.637100000000004</v>
      </c>
      <c r="E454" s="96">
        <v>16.52</v>
      </c>
      <c r="F454" s="96">
        <v>6.54</v>
      </c>
    </row>
    <row r="455" spans="1:6" ht="12.75" customHeight="1" x14ac:dyDescent="0.2">
      <c r="A455" s="89">
        <v>44228</v>
      </c>
      <c r="B455" s="89" t="s">
        <v>680</v>
      </c>
      <c r="C455" s="88" t="s">
        <v>435</v>
      </c>
      <c r="D455" s="88">
        <v>75.789199999999994</v>
      </c>
      <c r="E455" s="96">
        <v>12.69</v>
      </c>
      <c r="F455" s="96">
        <v>5.03</v>
      </c>
    </row>
    <row r="456" spans="1:6" ht="12.75" customHeight="1" x14ac:dyDescent="0.2">
      <c r="A456" s="89">
        <v>44228</v>
      </c>
      <c r="B456" s="89" t="s">
        <v>680</v>
      </c>
      <c r="C456" s="88" t="s">
        <v>436</v>
      </c>
      <c r="D456" s="88">
        <v>118.38339999999999</v>
      </c>
      <c r="E456" s="96">
        <v>19.82</v>
      </c>
      <c r="F456" s="96">
        <v>7.85</v>
      </c>
    </row>
    <row r="457" spans="1:6" ht="12.75" customHeight="1" x14ac:dyDescent="0.2">
      <c r="A457" s="89">
        <v>44228</v>
      </c>
      <c r="B457" s="89" t="s">
        <v>680</v>
      </c>
      <c r="C457" s="88" t="s">
        <v>437</v>
      </c>
      <c r="D457" s="88">
        <v>50.363599999999998</v>
      </c>
      <c r="E457" s="96">
        <v>8.43</v>
      </c>
      <c r="F457" s="96">
        <v>3.34</v>
      </c>
    </row>
    <row r="458" spans="1:6" ht="12.75" customHeight="1" x14ac:dyDescent="0.2">
      <c r="A458" s="89">
        <v>44228</v>
      </c>
      <c r="B458" s="89" t="s">
        <v>680</v>
      </c>
      <c r="C458" s="88" t="s">
        <v>438</v>
      </c>
      <c r="D458" s="88">
        <v>143.7199</v>
      </c>
      <c r="E458" s="96">
        <v>24.07</v>
      </c>
      <c r="F458" s="96">
        <v>9.5299999999999994</v>
      </c>
    </row>
    <row r="459" spans="1:6" ht="12.75" customHeight="1" x14ac:dyDescent="0.2">
      <c r="A459" s="89">
        <v>44228</v>
      </c>
      <c r="B459" s="89" t="s">
        <v>680</v>
      </c>
      <c r="C459" s="88" t="s">
        <v>439</v>
      </c>
      <c r="D459" s="88">
        <v>45.981699999999996</v>
      </c>
      <c r="E459" s="96">
        <v>7.7</v>
      </c>
      <c r="F459" s="96">
        <v>3.05</v>
      </c>
    </row>
    <row r="460" spans="1:6" ht="12.75" customHeight="1" x14ac:dyDescent="0.2">
      <c r="A460" s="89">
        <v>44228</v>
      </c>
      <c r="B460" s="89" t="s">
        <v>680</v>
      </c>
      <c r="C460" s="88" t="s">
        <v>440</v>
      </c>
      <c r="D460" s="88">
        <v>207.72669999999999</v>
      </c>
      <c r="E460" s="96">
        <v>34.79</v>
      </c>
      <c r="F460" s="96">
        <v>13.77</v>
      </c>
    </row>
    <row r="461" spans="1:6" ht="12.75" customHeight="1" x14ac:dyDescent="0.2">
      <c r="A461" s="89">
        <v>44228</v>
      </c>
      <c r="B461" s="89" t="s">
        <v>680</v>
      </c>
      <c r="C461" s="88" t="s">
        <v>441</v>
      </c>
      <c r="D461" s="88">
        <v>289.82569999999998</v>
      </c>
      <c r="E461" s="96">
        <v>48.53</v>
      </c>
      <c r="F461" s="96">
        <v>19.22</v>
      </c>
    </row>
    <row r="462" spans="1:6" ht="12.75" customHeight="1" x14ac:dyDescent="0.2">
      <c r="A462" s="89">
        <v>44228</v>
      </c>
      <c r="B462" s="89" t="s">
        <v>680</v>
      </c>
      <c r="C462" s="88" t="s">
        <v>442</v>
      </c>
      <c r="D462" s="88">
        <v>314.91930000000002</v>
      </c>
      <c r="E462" s="96">
        <v>52.74</v>
      </c>
      <c r="F462" s="96">
        <v>20.88</v>
      </c>
    </row>
    <row r="463" spans="1:6" ht="12.75" customHeight="1" x14ac:dyDescent="0.2">
      <c r="A463" s="89">
        <v>44228</v>
      </c>
      <c r="B463" s="89" t="s">
        <v>680</v>
      </c>
      <c r="C463" s="88" t="s">
        <v>443</v>
      </c>
      <c r="D463" s="88">
        <v>346.51560000000001</v>
      </c>
      <c r="E463" s="96">
        <v>58.03</v>
      </c>
      <c r="F463" s="96">
        <v>22.98</v>
      </c>
    </row>
    <row r="464" spans="1:6" ht="12.75" customHeight="1" x14ac:dyDescent="0.2">
      <c r="A464" s="89">
        <v>44228</v>
      </c>
      <c r="B464" s="89" t="s">
        <v>680</v>
      </c>
      <c r="C464" s="88" t="s">
        <v>444</v>
      </c>
      <c r="D464" s="88">
        <v>74.377300000000005</v>
      </c>
      <c r="E464" s="96">
        <v>12.46</v>
      </c>
      <c r="F464" s="96">
        <v>4.93</v>
      </c>
    </row>
    <row r="465" spans="1:6" ht="12.75" customHeight="1" x14ac:dyDescent="0.2">
      <c r="A465" s="89">
        <v>44228</v>
      </c>
      <c r="B465" s="89" t="s">
        <v>680</v>
      </c>
      <c r="C465" s="88" t="s">
        <v>445</v>
      </c>
      <c r="D465" s="88">
        <v>51.613199999999999</v>
      </c>
      <c r="E465" s="96">
        <v>8.64</v>
      </c>
      <c r="F465" s="96">
        <v>3.42</v>
      </c>
    </row>
    <row r="466" spans="1:6" ht="12.75" customHeight="1" x14ac:dyDescent="0.2">
      <c r="A466" s="89">
        <v>44228</v>
      </c>
      <c r="B466" s="89" t="s">
        <v>680</v>
      </c>
      <c r="C466" s="88" t="s">
        <v>446</v>
      </c>
      <c r="D466" s="88">
        <v>82.258099999999999</v>
      </c>
      <c r="E466" s="96">
        <v>13.77</v>
      </c>
      <c r="F466" s="96">
        <v>5.45</v>
      </c>
    </row>
    <row r="467" spans="1:6" ht="12.75" customHeight="1" x14ac:dyDescent="0.2">
      <c r="A467" s="89">
        <v>44228</v>
      </c>
      <c r="B467" s="89" t="s">
        <v>680</v>
      </c>
      <c r="C467" s="88" t="s">
        <v>447</v>
      </c>
      <c r="D467" s="88">
        <v>203.19739999999999</v>
      </c>
      <c r="E467" s="96">
        <v>34.03</v>
      </c>
      <c r="F467" s="96">
        <v>13.47</v>
      </c>
    </row>
    <row r="468" spans="1:6" ht="12.75" customHeight="1" x14ac:dyDescent="0.2">
      <c r="A468" s="89">
        <v>44228</v>
      </c>
      <c r="B468" s="89" t="s">
        <v>680</v>
      </c>
      <c r="C468" s="88" t="s">
        <v>448</v>
      </c>
      <c r="D468" s="88">
        <v>224.15110000000001</v>
      </c>
      <c r="E468" s="96">
        <v>37.54</v>
      </c>
      <c r="F468" s="96">
        <v>14.86</v>
      </c>
    </row>
    <row r="469" spans="1:6" ht="12.75" customHeight="1" x14ac:dyDescent="0.2">
      <c r="A469" s="89">
        <v>44228</v>
      </c>
      <c r="B469" s="89" t="s">
        <v>680</v>
      </c>
      <c r="C469" s="88" t="s">
        <v>449</v>
      </c>
      <c r="D469" s="88">
        <v>968.78120000000001</v>
      </c>
      <c r="E469" s="96">
        <v>162.22999999999999</v>
      </c>
      <c r="F469" s="96">
        <v>64.239999999999995</v>
      </c>
    </row>
    <row r="470" spans="1:6" ht="12.75" customHeight="1" x14ac:dyDescent="0.2">
      <c r="A470" s="89">
        <v>44228</v>
      </c>
      <c r="B470" s="89" t="s">
        <v>680</v>
      </c>
      <c r="C470" s="88" t="s">
        <v>450</v>
      </c>
      <c r="D470" s="88">
        <v>674.40840000000003</v>
      </c>
      <c r="E470" s="96">
        <v>112.93</v>
      </c>
      <c r="F470" s="96">
        <v>44.72</v>
      </c>
    </row>
    <row r="471" spans="1:6" ht="12.75" customHeight="1" x14ac:dyDescent="0.2">
      <c r="A471" s="89">
        <v>44228</v>
      </c>
      <c r="B471" s="89" t="s">
        <v>680</v>
      </c>
      <c r="C471" s="88" t="s">
        <v>451</v>
      </c>
      <c r="D471" s="88">
        <v>170.34880000000001</v>
      </c>
      <c r="E471" s="96">
        <v>28.53</v>
      </c>
      <c r="F471" s="96">
        <v>11.3</v>
      </c>
    </row>
    <row r="472" spans="1:6" ht="12.75" customHeight="1" x14ac:dyDescent="0.2">
      <c r="A472" s="89">
        <v>44228</v>
      </c>
      <c r="B472" s="89" t="s">
        <v>680</v>
      </c>
      <c r="C472" s="88" t="s">
        <v>452</v>
      </c>
      <c r="D472" s="88">
        <v>159.77699999999999</v>
      </c>
      <c r="E472" s="96">
        <v>26.76</v>
      </c>
      <c r="F472" s="96">
        <v>10.59</v>
      </c>
    </row>
    <row r="473" spans="1:6" ht="12.75" customHeight="1" x14ac:dyDescent="0.2">
      <c r="A473" s="89">
        <v>44228</v>
      </c>
      <c r="B473" s="89" t="s">
        <v>680</v>
      </c>
      <c r="C473" s="88" t="s">
        <v>453</v>
      </c>
      <c r="D473" s="88">
        <v>148.58000000000001</v>
      </c>
      <c r="E473" s="96">
        <v>24.88</v>
      </c>
      <c r="F473" s="96">
        <v>9.85</v>
      </c>
    </row>
    <row r="474" spans="1:6" ht="12.75" customHeight="1" x14ac:dyDescent="0.2">
      <c r="A474" s="89">
        <v>44228</v>
      </c>
      <c r="B474" s="89" t="s">
        <v>680</v>
      </c>
      <c r="C474" s="88" t="s">
        <v>454</v>
      </c>
      <c r="D474" s="88">
        <v>134.65610000000001</v>
      </c>
      <c r="E474" s="96">
        <v>22.55</v>
      </c>
      <c r="F474" s="96">
        <v>8.93</v>
      </c>
    </row>
    <row r="475" spans="1:6" ht="12.75" customHeight="1" x14ac:dyDescent="0.2">
      <c r="A475" s="89">
        <v>44228</v>
      </c>
      <c r="B475" s="89" t="s">
        <v>680</v>
      </c>
      <c r="C475" s="88" t="s">
        <v>455</v>
      </c>
      <c r="D475" s="88">
        <v>123.8018</v>
      </c>
      <c r="E475" s="96">
        <v>20.73</v>
      </c>
      <c r="F475" s="96">
        <v>8.2100000000000009</v>
      </c>
    </row>
    <row r="476" spans="1:6" ht="12.75" customHeight="1" x14ac:dyDescent="0.2">
      <c r="A476" s="89">
        <v>44228</v>
      </c>
      <c r="B476" s="89" t="s">
        <v>680</v>
      </c>
      <c r="C476" s="88" t="s">
        <v>456</v>
      </c>
      <c r="D476" s="88">
        <v>163.21639999999999</v>
      </c>
      <c r="E476" s="96">
        <v>27.33</v>
      </c>
      <c r="F476" s="96">
        <v>10.82</v>
      </c>
    </row>
    <row r="477" spans="1:6" ht="12.75" customHeight="1" x14ac:dyDescent="0.2">
      <c r="A477" s="89">
        <v>44228</v>
      </c>
      <c r="B477" s="89" t="s">
        <v>680</v>
      </c>
      <c r="C477" s="88" t="s">
        <v>457</v>
      </c>
      <c r="D477" s="88">
        <v>212.20760000000001</v>
      </c>
      <c r="E477" s="96">
        <v>35.54</v>
      </c>
      <c r="F477" s="96">
        <v>14.07</v>
      </c>
    </row>
    <row r="478" spans="1:6" ht="12.75" customHeight="1" x14ac:dyDescent="0.2">
      <c r="A478" s="89">
        <v>44228</v>
      </c>
      <c r="B478" s="89" t="s">
        <v>680</v>
      </c>
      <c r="C478" s="88" t="s">
        <v>458</v>
      </c>
      <c r="D478" s="88">
        <v>73.787199999999999</v>
      </c>
      <c r="E478" s="96">
        <v>12.36</v>
      </c>
      <c r="F478" s="96">
        <v>4.8899999999999997</v>
      </c>
    </row>
    <row r="479" spans="1:6" ht="12.75" customHeight="1" x14ac:dyDescent="0.2">
      <c r="A479" s="89">
        <v>44228</v>
      </c>
      <c r="B479" s="89" t="s">
        <v>680</v>
      </c>
      <c r="C479" s="88" t="s">
        <v>459</v>
      </c>
      <c r="D479" s="88">
        <v>103.25069999999999</v>
      </c>
      <c r="E479" s="96">
        <v>17.29</v>
      </c>
      <c r="F479" s="96">
        <v>6.85</v>
      </c>
    </row>
    <row r="480" spans="1:6" ht="12.75" customHeight="1" x14ac:dyDescent="0.2">
      <c r="A480" s="89">
        <v>44228</v>
      </c>
      <c r="B480" s="89" t="s">
        <v>680</v>
      </c>
      <c r="C480" s="88" t="s">
        <v>460</v>
      </c>
      <c r="D480" s="88">
        <v>172.17179999999999</v>
      </c>
      <c r="E480" s="96">
        <v>28.83</v>
      </c>
      <c r="F480" s="96">
        <v>11.42</v>
      </c>
    </row>
    <row r="481" spans="1:6" ht="12.75" customHeight="1" x14ac:dyDescent="0.2">
      <c r="A481" s="89">
        <v>44228</v>
      </c>
      <c r="B481" s="89" t="s">
        <v>680</v>
      </c>
      <c r="C481" s="88" t="s">
        <v>461</v>
      </c>
      <c r="D481" s="88">
        <v>129.39070000000001</v>
      </c>
      <c r="E481" s="96">
        <v>21.67</v>
      </c>
      <c r="F481" s="96">
        <v>8.58</v>
      </c>
    </row>
    <row r="482" spans="1:6" ht="12.75" customHeight="1" x14ac:dyDescent="0.2">
      <c r="A482" s="89">
        <v>44228</v>
      </c>
      <c r="B482" s="89" t="s">
        <v>680</v>
      </c>
      <c r="C482" s="88" t="s">
        <v>462</v>
      </c>
      <c r="D482" s="88">
        <v>50.196800000000003</v>
      </c>
      <c r="E482" s="96">
        <v>8.41</v>
      </c>
      <c r="F482" s="96">
        <v>3.33</v>
      </c>
    </row>
    <row r="483" spans="1:6" ht="12.75" customHeight="1" x14ac:dyDescent="0.2">
      <c r="A483" s="89">
        <v>44228</v>
      </c>
      <c r="B483" s="89" t="s">
        <v>680</v>
      </c>
      <c r="C483" s="88" t="s">
        <v>463</v>
      </c>
      <c r="D483" s="88">
        <v>133.6962</v>
      </c>
      <c r="E483" s="96">
        <v>22.39</v>
      </c>
      <c r="F483" s="96">
        <v>8.86</v>
      </c>
    </row>
    <row r="484" spans="1:6" ht="12.75" customHeight="1" x14ac:dyDescent="0.2">
      <c r="A484" s="89">
        <v>44228</v>
      </c>
      <c r="B484" s="89" t="s">
        <v>680</v>
      </c>
      <c r="C484" s="88" t="s">
        <v>464</v>
      </c>
      <c r="D484" s="88">
        <v>111.876</v>
      </c>
      <c r="E484" s="96">
        <v>18.73</v>
      </c>
      <c r="F484" s="96">
        <v>7.42</v>
      </c>
    </row>
    <row r="485" spans="1:6" ht="12.75" customHeight="1" x14ac:dyDescent="0.2">
      <c r="A485" s="89">
        <v>44228</v>
      </c>
      <c r="B485" s="89" t="s">
        <v>680</v>
      </c>
      <c r="C485" s="88" t="s">
        <v>465</v>
      </c>
      <c r="D485" s="88">
        <v>143.3579</v>
      </c>
      <c r="E485" s="96">
        <v>24.01</v>
      </c>
      <c r="F485" s="96">
        <v>9.51</v>
      </c>
    </row>
    <row r="486" spans="1:6" ht="12.75" customHeight="1" x14ac:dyDescent="0.2">
      <c r="A486" s="89">
        <v>44228</v>
      </c>
      <c r="B486" s="89" t="s">
        <v>680</v>
      </c>
      <c r="C486" s="88" t="s">
        <v>466</v>
      </c>
      <c r="D486" s="88">
        <v>140.8655</v>
      </c>
      <c r="E486" s="96">
        <v>23.59</v>
      </c>
      <c r="F486" s="96">
        <v>9.34</v>
      </c>
    </row>
    <row r="487" spans="1:6" ht="12.75" customHeight="1" x14ac:dyDescent="0.2">
      <c r="A487" s="89">
        <v>44228</v>
      </c>
      <c r="B487" s="89" t="s">
        <v>680</v>
      </c>
      <c r="C487" s="88" t="s">
        <v>467</v>
      </c>
      <c r="D487" s="88">
        <v>123.09399999999999</v>
      </c>
      <c r="E487" s="96">
        <v>20.61</v>
      </c>
      <c r="F487" s="96">
        <v>8.16</v>
      </c>
    </row>
    <row r="488" spans="1:6" ht="12.75" customHeight="1" x14ac:dyDescent="0.2">
      <c r="A488" s="89">
        <v>44228</v>
      </c>
      <c r="B488" s="89" t="s">
        <v>680</v>
      </c>
      <c r="C488" s="88" t="s">
        <v>468</v>
      </c>
      <c r="D488" s="88">
        <v>95.598799999999997</v>
      </c>
      <c r="E488" s="96">
        <v>16.010000000000002</v>
      </c>
      <c r="F488" s="96">
        <v>6.34</v>
      </c>
    </row>
    <row r="489" spans="1:6" ht="12.75" customHeight="1" x14ac:dyDescent="0.2">
      <c r="A489" s="89">
        <v>44228</v>
      </c>
      <c r="B489" s="89" t="s">
        <v>680</v>
      </c>
      <c r="C489" s="88" t="s">
        <v>469</v>
      </c>
      <c r="D489" s="88">
        <v>156.2116</v>
      </c>
      <c r="E489" s="96">
        <v>26.16</v>
      </c>
      <c r="F489" s="96">
        <v>10.36</v>
      </c>
    </row>
    <row r="490" spans="1:6" ht="12.75" customHeight="1" x14ac:dyDescent="0.2">
      <c r="A490" s="89">
        <v>44228</v>
      </c>
      <c r="B490" s="89" t="s">
        <v>680</v>
      </c>
      <c r="C490" s="88" t="s">
        <v>470</v>
      </c>
      <c r="D490" s="88">
        <v>84.534000000000006</v>
      </c>
      <c r="E490" s="96">
        <v>14.16</v>
      </c>
      <c r="F490" s="96">
        <v>5.61</v>
      </c>
    </row>
    <row r="491" spans="1:6" ht="12.75" customHeight="1" x14ac:dyDescent="0.2">
      <c r="A491" s="89">
        <v>44228</v>
      </c>
      <c r="B491" s="89" t="s">
        <v>680</v>
      </c>
      <c r="C491" s="88" t="s">
        <v>471</v>
      </c>
      <c r="D491" s="88">
        <v>145.58799999999999</v>
      </c>
      <c r="E491" s="96">
        <v>24.38</v>
      </c>
      <c r="F491" s="96">
        <v>9.65</v>
      </c>
    </row>
    <row r="492" spans="1:6" ht="12.75" customHeight="1" x14ac:dyDescent="0.2">
      <c r="A492" s="89">
        <v>44228</v>
      </c>
      <c r="B492" s="89" t="s">
        <v>680</v>
      </c>
      <c r="C492" s="88" t="s">
        <v>472</v>
      </c>
      <c r="D492" s="88">
        <v>110.10639999999999</v>
      </c>
      <c r="E492" s="96">
        <v>18.440000000000001</v>
      </c>
      <c r="F492" s="96">
        <v>7.3</v>
      </c>
    </row>
    <row r="493" spans="1:6" ht="12.75" customHeight="1" x14ac:dyDescent="0.2">
      <c r="A493" s="89">
        <v>44228</v>
      </c>
      <c r="B493" s="89" t="s">
        <v>680</v>
      </c>
      <c r="C493" s="88" t="s">
        <v>473</v>
      </c>
      <c r="D493" s="88">
        <v>146.87610000000001</v>
      </c>
      <c r="E493" s="96">
        <v>24.6</v>
      </c>
      <c r="F493" s="96">
        <v>9.74</v>
      </c>
    </row>
    <row r="494" spans="1:6" ht="12.75" customHeight="1" x14ac:dyDescent="0.2">
      <c r="A494" s="89">
        <v>44228</v>
      </c>
      <c r="B494" s="89" t="s">
        <v>680</v>
      </c>
      <c r="C494" s="88" t="s">
        <v>474</v>
      </c>
      <c r="D494" s="88">
        <v>182.05789999999999</v>
      </c>
      <c r="E494" s="96">
        <v>30.49</v>
      </c>
      <c r="F494" s="96">
        <v>12.07</v>
      </c>
    </row>
    <row r="495" spans="1:6" ht="12.75" customHeight="1" x14ac:dyDescent="0.2">
      <c r="A495" s="89">
        <v>44228</v>
      </c>
      <c r="B495" s="89" t="s">
        <v>680</v>
      </c>
      <c r="C495" s="88" t="s">
        <v>475</v>
      </c>
      <c r="D495" s="88">
        <v>167.74870000000001</v>
      </c>
      <c r="E495" s="96">
        <v>28.09</v>
      </c>
      <c r="F495" s="96">
        <v>11.12</v>
      </c>
    </row>
    <row r="496" spans="1:6" ht="12.75" customHeight="1" x14ac:dyDescent="0.2">
      <c r="A496" s="89">
        <v>44228</v>
      </c>
      <c r="B496" s="89" t="s">
        <v>680</v>
      </c>
      <c r="C496" s="88" t="s">
        <v>476</v>
      </c>
      <c r="D496" s="88">
        <v>187.54220000000001</v>
      </c>
      <c r="E496" s="96">
        <v>31.41</v>
      </c>
      <c r="F496" s="96">
        <v>12.44</v>
      </c>
    </row>
    <row r="497" spans="1:6" ht="12.75" customHeight="1" x14ac:dyDescent="0.2">
      <c r="A497" s="89">
        <v>44228</v>
      </c>
      <c r="B497" s="89" t="s">
        <v>680</v>
      </c>
      <c r="C497" s="88" t="s">
        <v>477</v>
      </c>
      <c r="D497" s="88">
        <v>87.492699999999999</v>
      </c>
      <c r="E497" s="96">
        <v>14.65</v>
      </c>
      <c r="F497" s="96">
        <v>5.8</v>
      </c>
    </row>
    <row r="498" spans="1:6" ht="12.75" customHeight="1" x14ac:dyDescent="0.2">
      <c r="A498" s="89">
        <v>44228</v>
      </c>
      <c r="B498" s="89" t="s">
        <v>680</v>
      </c>
      <c r="C498" s="88" t="s">
        <v>478</v>
      </c>
      <c r="D498" s="88">
        <v>114.7394</v>
      </c>
      <c r="E498" s="96">
        <v>19.21</v>
      </c>
      <c r="F498" s="96">
        <v>7.61</v>
      </c>
    </row>
    <row r="499" spans="1:6" ht="12.75" customHeight="1" x14ac:dyDescent="0.2">
      <c r="A499" s="89">
        <v>44228</v>
      </c>
      <c r="B499" s="89" t="s">
        <v>680</v>
      </c>
      <c r="C499" s="88" t="s">
        <v>479</v>
      </c>
      <c r="D499" s="88">
        <v>150.96100000000001</v>
      </c>
      <c r="E499" s="96">
        <v>25.28</v>
      </c>
      <c r="F499" s="96">
        <v>10.01</v>
      </c>
    </row>
    <row r="500" spans="1:6" ht="12.75" customHeight="1" x14ac:dyDescent="0.2">
      <c r="A500" s="89">
        <v>44228</v>
      </c>
      <c r="B500" s="89" t="s">
        <v>680</v>
      </c>
      <c r="C500" s="88" t="s">
        <v>480</v>
      </c>
      <c r="D500" s="88">
        <v>156.79130000000001</v>
      </c>
      <c r="E500" s="96">
        <v>26.26</v>
      </c>
      <c r="F500" s="96">
        <v>10.4</v>
      </c>
    </row>
    <row r="501" spans="1:6" ht="12.75" customHeight="1" x14ac:dyDescent="0.2">
      <c r="A501" s="89">
        <v>44228</v>
      </c>
      <c r="B501" s="89" t="s">
        <v>680</v>
      </c>
      <c r="C501" s="88" t="s">
        <v>481</v>
      </c>
      <c r="D501" s="88">
        <v>353.62130000000002</v>
      </c>
      <c r="E501" s="96">
        <v>59.22</v>
      </c>
      <c r="F501" s="96">
        <v>23.45</v>
      </c>
    </row>
    <row r="502" spans="1:6" ht="12.75" customHeight="1" x14ac:dyDescent="0.2">
      <c r="A502" s="89">
        <v>44228</v>
      </c>
      <c r="B502" s="89" t="s">
        <v>680</v>
      </c>
      <c r="C502" s="88" t="s">
        <v>482</v>
      </c>
      <c r="D502" s="88">
        <v>134.5752</v>
      </c>
      <c r="E502" s="96">
        <v>22.54</v>
      </c>
      <c r="F502" s="96">
        <v>8.92</v>
      </c>
    </row>
    <row r="503" spans="1:6" ht="12.75" customHeight="1" x14ac:dyDescent="0.2">
      <c r="A503" s="89">
        <v>44228</v>
      </c>
      <c r="B503" s="89" t="s">
        <v>680</v>
      </c>
      <c r="C503" s="88" t="s">
        <v>483</v>
      </c>
      <c r="D503" s="88">
        <v>131.6696</v>
      </c>
      <c r="E503" s="96">
        <v>22.05</v>
      </c>
      <c r="F503" s="96">
        <v>8.73</v>
      </c>
    </row>
    <row r="504" spans="1:6" ht="12.75" customHeight="1" x14ac:dyDescent="0.2">
      <c r="A504" s="89">
        <v>44228</v>
      </c>
      <c r="B504" s="89" t="s">
        <v>680</v>
      </c>
      <c r="C504" s="88" t="s">
        <v>484</v>
      </c>
      <c r="D504" s="88">
        <v>122.7676</v>
      </c>
      <c r="E504" s="96">
        <v>20.56</v>
      </c>
      <c r="F504" s="96">
        <v>8.14</v>
      </c>
    </row>
    <row r="505" spans="1:6" ht="12.75" customHeight="1" x14ac:dyDescent="0.2">
      <c r="A505" s="89">
        <v>44228</v>
      </c>
      <c r="B505" s="89" t="s">
        <v>680</v>
      </c>
      <c r="C505" s="88" t="s">
        <v>485</v>
      </c>
      <c r="D505" s="88">
        <v>179.31059999999999</v>
      </c>
      <c r="E505" s="96">
        <v>30.03</v>
      </c>
      <c r="F505" s="96">
        <v>11.89</v>
      </c>
    </row>
    <row r="506" spans="1:6" ht="12.75" customHeight="1" x14ac:dyDescent="0.2">
      <c r="A506" s="89">
        <v>44228</v>
      </c>
      <c r="B506" s="89" t="s">
        <v>680</v>
      </c>
      <c r="C506" s="88" t="s">
        <v>486</v>
      </c>
      <c r="D506" s="88">
        <v>128.70609999999999</v>
      </c>
      <c r="E506" s="96">
        <v>21.55</v>
      </c>
      <c r="F506" s="96">
        <v>8.5299999999999994</v>
      </c>
    </row>
    <row r="507" spans="1:6" ht="12.75" customHeight="1" x14ac:dyDescent="0.2">
      <c r="A507" s="89">
        <v>44228</v>
      </c>
      <c r="B507" s="89" t="s">
        <v>680</v>
      </c>
      <c r="C507" s="88" t="s">
        <v>487</v>
      </c>
      <c r="D507" s="88">
        <v>88.521600000000007</v>
      </c>
      <c r="E507" s="96">
        <v>14.82</v>
      </c>
      <c r="F507" s="96">
        <v>5.87</v>
      </c>
    </row>
    <row r="508" spans="1:6" ht="12.75" customHeight="1" x14ac:dyDescent="0.2">
      <c r="A508" s="89">
        <v>44228</v>
      </c>
      <c r="B508" s="89" t="s">
        <v>680</v>
      </c>
      <c r="C508" s="88" t="s">
        <v>488</v>
      </c>
      <c r="D508" s="88">
        <v>153.23920000000001</v>
      </c>
      <c r="E508" s="96">
        <v>25.66</v>
      </c>
      <c r="F508" s="96">
        <v>10.16</v>
      </c>
    </row>
    <row r="509" spans="1:6" ht="12.75" customHeight="1" x14ac:dyDescent="0.2">
      <c r="A509" s="89">
        <v>44228</v>
      </c>
      <c r="B509" s="89" t="s">
        <v>680</v>
      </c>
      <c r="C509" s="88" t="s">
        <v>489</v>
      </c>
      <c r="D509" s="88">
        <v>123.93600000000001</v>
      </c>
      <c r="E509" s="96">
        <v>20.75</v>
      </c>
      <c r="F509" s="96">
        <v>8.2200000000000006</v>
      </c>
    </row>
    <row r="510" spans="1:6" ht="12.75" customHeight="1" x14ac:dyDescent="0.2">
      <c r="A510" s="89">
        <v>44228</v>
      </c>
      <c r="B510" s="89" t="s">
        <v>680</v>
      </c>
      <c r="C510" s="88" t="s">
        <v>490</v>
      </c>
      <c r="D510" s="88">
        <v>211.01230000000001</v>
      </c>
      <c r="E510" s="96">
        <v>35.340000000000003</v>
      </c>
      <c r="F510" s="96">
        <v>13.99</v>
      </c>
    </row>
    <row r="511" spans="1:6" ht="12.75" customHeight="1" x14ac:dyDescent="0.2">
      <c r="A511" s="89">
        <v>44228</v>
      </c>
      <c r="B511" s="89" t="s">
        <v>680</v>
      </c>
      <c r="C511" s="88" t="s">
        <v>700</v>
      </c>
      <c r="D511" s="88">
        <v>58.231900000000003</v>
      </c>
      <c r="E511" s="96">
        <v>9.75</v>
      </c>
      <c r="F511" s="96">
        <v>3.86</v>
      </c>
    </row>
    <row r="512" spans="1:6" ht="12.75" customHeight="1" x14ac:dyDescent="0.2">
      <c r="A512" s="89">
        <v>44228</v>
      </c>
      <c r="B512" s="89" t="s">
        <v>680</v>
      </c>
      <c r="C512" s="88" t="s">
        <v>491</v>
      </c>
      <c r="D512" s="88">
        <v>110.7531</v>
      </c>
      <c r="E512" s="96">
        <v>18.55</v>
      </c>
      <c r="F512" s="96">
        <v>7.34</v>
      </c>
    </row>
    <row r="513" spans="1:6" ht="12.75" customHeight="1" x14ac:dyDescent="0.2">
      <c r="A513" s="89">
        <v>44228</v>
      </c>
      <c r="B513" s="89" t="s">
        <v>680</v>
      </c>
      <c r="C513" s="88" t="s">
        <v>492</v>
      </c>
      <c r="D513" s="88">
        <v>113.01609999999999</v>
      </c>
      <c r="E513" s="96">
        <v>18.93</v>
      </c>
      <c r="F513" s="96">
        <v>7.49</v>
      </c>
    </row>
    <row r="514" spans="1:6" ht="12.75" customHeight="1" x14ac:dyDescent="0.2">
      <c r="A514" s="89">
        <v>44228</v>
      </c>
      <c r="B514" s="89" t="s">
        <v>680</v>
      </c>
      <c r="C514" s="88" t="s">
        <v>701</v>
      </c>
      <c r="D514" s="88">
        <v>86.389399999999995</v>
      </c>
      <c r="E514" s="96">
        <v>14.47</v>
      </c>
      <c r="F514" s="96">
        <v>5.73</v>
      </c>
    </row>
    <row r="515" spans="1:6" ht="12.75" customHeight="1" x14ac:dyDescent="0.2">
      <c r="A515" s="89">
        <v>44228</v>
      </c>
      <c r="B515" s="89" t="s">
        <v>680</v>
      </c>
      <c r="C515" s="88" t="s">
        <v>493</v>
      </c>
      <c r="D515" s="88">
        <v>92.910499999999999</v>
      </c>
      <c r="E515" s="96">
        <v>15.56</v>
      </c>
      <c r="F515" s="96">
        <v>6.16</v>
      </c>
    </row>
    <row r="516" spans="1:6" ht="12.75" customHeight="1" x14ac:dyDescent="0.2">
      <c r="A516" s="89">
        <v>44228</v>
      </c>
      <c r="B516" s="89" t="s">
        <v>680</v>
      </c>
      <c r="C516" s="88" t="s">
        <v>494</v>
      </c>
      <c r="D516" s="88">
        <v>101.399</v>
      </c>
      <c r="E516" s="96">
        <v>16.98</v>
      </c>
      <c r="F516" s="96">
        <v>6.72</v>
      </c>
    </row>
    <row r="517" spans="1:6" ht="12.75" customHeight="1" x14ac:dyDescent="0.2">
      <c r="A517" s="89">
        <v>44228</v>
      </c>
      <c r="B517" s="89" t="s">
        <v>680</v>
      </c>
      <c r="C517" s="88" t="s">
        <v>495</v>
      </c>
      <c r="D517" s="88">
        <v>85.799400000000006</v>
      </c>
      <c r="E517" s="96">
        <v>14.37</v>
      </c>
      <c r="F517" s="96">
        <v>5.69</v>
      </c>
    </row>
    <row r="518" spans="1:6" ht="12.75" customHeight="1" x14ac:dyDescent="0.2">
      <c r="A518" s="89">
        <v>44228</v>
      </c>
      <c r="B518" s="89" t="s">
        <v>680</v>
      </c>
      <c r="C518" s="88" t="s">
        <v>496</v>
      </c>
      <c r="D518" s="88">
        <v>147.0334</v>
      </c>
      <c r="E518" s="96">
        <v>24.62</v>
      </c>
      <c r="F518" s="96">
        <v>9.75</v>
      </c>
    </row>
    <row r="519" spans="1:6" ht="12.75" customHeight="1" x14ac:dyDescent="0.2">
      <c r="A519" s="89">
        <v>44228</v>
      </c>
      <c r="B519" s="89" t="s">
        <v>680</v>
      </c>
      <c r="C519" s="88" t="s">
        <v>722</v>
      </c>
      <c r="D519" s="88">
        <v>100.1142</v>
      </c>
      <c r="E519" s="96">
        <v>16.760000000000002</v>
      </c>
      <c r="F519" s="96">
        <v>6.64</v>
      </c>
    </row>
    <row r="520" spans="1:6" ht="12.75" customHeight="1" x14ac:dyDescent="0.2">
      <c r="A520" s="89">
        <v>44228</v>
      </c>
      <c r="B520" s="89" t="s">
        <v>680</v>
      </c>
      <c r="C520" s="88" t="s">
        <v>497</v>
      </c>
      <c r="D520" s="88">
        <v>169.49719999999999</v>
      </c>
      <c r="E520" s="96">
        <v>28.38</v>
      </c>
      <c r="F520" s="96">
        <v>11.24</v>
      </c>
    </row>
    <row r="521" spans="1:6" ht="12.75" customHeight="1" x14ac:dyDescent="0.2">
      <c r="A521" s="89">
        <v>44228</v>
      </c>
      <c r="B521" s="89" t="s">
        <v>680</v>
      </c>
      <c r="C521" s="88" t="s">
        <v>498</v>
      </c>
      <c r="D521" s="88">
        <v>49.8279</v>
      </c>
      <c r="E521" s="96">
        <v>8.34</v>
      </c>
      <c r="F521" s="96">
        <v>3.3</v>
      </c>
    </row>
    <row r="522" spans="1:6" ht="12.75" customHeight="1" x14ac:dyDescent="0.2">
      <c r="A522" s="89">
        <v>44228</v>
      </c>
      <c r="B522" s="89" t="s">
        <v>680</v>
      </c>
      <c r="C522" s="88" t="s">
        <v>499</v>
      </c>
      <c r="D522" s="88">
        <v>79.118499999999997</v>
      </c>
      <c r="E522" s="96">
        <v>13.25</v>
      </c>
      <c r="F522" s="96">
        <v>5.25</v>
      </c>
    </row>
    <row r="523" spans="1:6" ht="12.75" customHeight="1" x14ac:dyDescent="0.2">
      <c r="A523" s="89">
        <v>44228</v>
      </c>
      <c r="B523" s="89" t="s">
        <v>680</v>
      </c>
      <c r="C523" s="88" t="s">
        <v>500</v>
      </c>
      <c r="D523" s="88">
        <v>120.2063</v>
      </c>
      <c r="E523" s="96">
        <v>20.13</v>
      </c>
      <c r="F523" s="96">
        <v>7.97</v>
      </c>
    </row>
    <row r="524" spans="1:6" ht="12.75" customHeight="1" x14ac:dyDescent="0.2">
      <c r="A524" s="89">
        <v>44228</v>
      </c>
      <c r="B524" s="89" t="s">
        <v>680</v>
      </c>
      <c r="C524" s="88" t="s">
        <v>501</v>
      </c>
      <c r="D524" s="88">
        <v>516.04899999999998</v>
      </c>
      <c r="E524" s="96">
        <v>86.42</v>
      </c>
      <c r="F524" s="96">
        <v>34.22</v>
      </c>
    </row>
    <row r="525" spans="1:6" ht="12.75" customHeight="1" x14ac:dyDescent="0.2">
      <c r="A525" s="89">
        <v>44228</v>
      </c>
      <c r="B525" s="89" t="s">
        <v>680</v>
      </c>
      <c r="C525" s="88" t="s">
        <v>502</v>
      </c>
      <c r="D525" s="88">
        <v>160.5873</v>
      </c>
      <c r="E525" s="96">
        <v>26.89</v>
      </c>
      <c r="F525" s="96">
        <v>10.65</v>
      </c>
    </row>
    <row r="526" spans="1:6" ht="12.75" customHeight="1" x14ac:dyDescent="0.2">
      <c r="A526" s="89">
        <v>44228</v>
      </c>
      <c r="B526" s="89" t="s">
        <v>680</v>
      </c>
      <c r="C526" s="88" t="s">
        <v>503</v>
      </c>
      <c r="D526" s="88">
        <v>359.94499999999999</v>
      </c>
      <c r="E526" s="96">
        <v>60.28</v>
      </c>
      <c r="F526" s="96">
        <v>23.87</v>
      </c>
    </row>
    <row r="527" spans="1:6" ht="12.75" customHeight="1" x14ac:dyDescent="0.2">
      <c r="A527" s="89">
        <v>44228</v>
      </c>
      <c r="B527" s="89" t="s">
        <v>680</v>
      </c>
      <c r="C527" s="88" t="s">
        <v>504</v>
      </c>
      <c r="D527" s="88">
        <v>169.41669999999999</v>
      </c>
      <c r="E527" s="96">
        <v>28.37</v>
      </c>
      <c r="F527" s="96">
        <v>11.23</v>
      </c>
    </row>
    <row r="528" spans="1:6" ht="12.75" customHeight="1" x14ac:dyDescent="0.2">
      <c r="A528" s="89">
        <v>44228</v>
      </c>
      <c r="B528" s="89" t="s">
        <v>680</v>
      </c>
      <c r="C528" s="88" t="s">
        <v>505</v>
      </c>
      <c r="D528" s="88">
        <v>166.49930000000001</v>
      </c>
      <c r="E528" s="96">
        <v>27.88</v>
      </c>
      <c r="F528" s="96">
        <v>11.04</v>
      </c>
    </row>
    <row r="529" spans="1:6" ht="12.75" customHeight="1" x14ac:dyDescent="0.2">
      <c r="A529" s="89">
        <v>44228</v>
      </c>
      <c r="B529" s="89" t="s">
        <v>680</v>
      </c>
      <c r="C529" s="88" t="s">
        <v>506</v>
      </c>
      <c r="D529" s="88">
        <v>103.82429999999999</v>
      </c>
      <c r="E529" s="96">
        <v>17.39</v>
      </c>
      <c r="F529" s="96">
        <v>6.88</v>
      </c>
    </row>
    <row r="530" spans="1:6" ht="12.75" customHeight="1" x14ac:dyDescent="0.2">
      <c r="A530" s="89">
        <v>44228</v>
      </c>
      <c r="B530" s="89" t="s">
        <v>680</v>
      </c>
      <c r="C530" s="88" t="s">
        <v>507</v>
      </c>
      <c r="D530" s="88">
        <v>60.018300000000004</v>
      </c>
      <c r="E530" s="96">
        <v>10.050000000000001</v>
      </c>
      <c r="F530" s="96">
        <v>3.98</v>
      </c>
    </row>
    <row r="531" spans="1:6" ht="12.75" customHeight="1" x14ac:dyDescent="0.2">
      <c r="A531" s="89">
        <v>44228</v>
      </c>
      <c r="B531" s="89" t="s">
        <v>680</v>
      </c>
      <c r="C531" s="88" t="s">
        <v>508</v>
      </c>
      <c r="D531" s="88">
        <v>78.831500000000005</v>
      </c>
      <c r="E531" s="96">
        <v>13.2</v>
      </c>
      <c r="F531" s="96">
        <v>5.23</v>
      </c>
    </row>
    <row r="532" spans="1:6" ht="12.75" customHeight="1" x14ac:dyDescent="0.2">
      <c r="A532" s="89">
        <v>44228</v>
      </c>
      <c r="B532" s="89" t="s">
        <v>680</v>
      </c>
      <c r="C532" s="88" t="s">
        <v>509</v>
      </c>
      <c r="D532" s="88">
        <v>39.200499999999998</v>
      </c>
      <c r="E532" s="96">
        <v>6.56</v>
      </c>
      <c r="F532" s="96">
        <v>2.6</v>
      </c>
    </row>
    <row r="533" spans="1:6" ht="12.75" customHeight="1" x14ac:dyDescent="0.2">
      <c r="A533" s="89">
        <v>44228</v>
      </c>
      <c r="B533" s="89" t="s">
        <v>680</v>
      </c>
      <c r="C533" s="88" t="s">
        <v>510</v>
      </c>
      <c r="D533" s="88">
        <v>152.01779999999999</v>
      </c>
      <c r="E533" s="96">
        <v>25.46</v>
      </c>
      <c r="F533" s="96">
        <v>10.08</v>
      </c>
    </row>
    <row r="534" spans="1:6" ht="12.75" customHeight="1" x14ac:dyDescent="0.2">
      <c r="A534" s="89">
        <v>44228</v>
      </c>
      <c r="B534" s="89" t="s">
        <v>680</v>
      </c>
      <c r="C534" s="88" t="s">
        <v>511</v>
      </c>
      <c r="D534" s="88">
        <v>248.34540000000001</v>
      </c>
      <c r="E534" s="96">
        <v>41.59</v>
      </c>
      <c r="F534" s="96">
        <v>16.47</v>
      </c>
    </row>
    <row r="535" spans="1:6" ht="12.75" customHeight="1" x14ac:dyDescent="0.2">
      <c r="A535" s="89">
        <v>44228</v>
      </c>
      <c r="B535" s="89" t="s">
        <v>680</v>
      </c>
      <c r="C535" s="88" t="s">
        <v>512</v>
      </c>
      <c r="D535" s="88">
        <v>1251.7709</v>
      </c>
      <c r="E535" s="96">
        <v>209.62</v>
      </c>
      <c r="F535" s="96">
        <v>83</v>
      </c>
    </row>
    <row r="536" spans="1:6" ht="12.75" customHeight="1" x14ac:dyDescent="0.2">
      <c r="A536" s="89">
        <v>44228</v>
      </c>
      <c r="B536" s="89" t="s">
        <v>680</v>
      </c>
      <c r="C536" s="88" t="s">
        <v>723</v>
      </c>
      <c r="D536" s="88">
        <v>292.33569999999997</v>
      </c>
      <c r="E536" s="96">
        <v>48.95</v>
      </c>
      <c r="F536" s="96">
        <v>19.38</v>
      </c>
    </row>
    <row r="537" spans="1:6" ht="12.75" customHeight="1" x14ac:dyDescent="0.2">
      <c r="A537" s="89">
        <v>44228</v>
      </c>
      <c r="B537" s="89" t="s">
        <v>680</v>
      </c>
      <c r="C537" s="88" t="s">
        <v>513</v>
      </c>
      <c r="D537" s="88">
        <v>395.56060000000002</v>
      </c>
      <c r="E537" s="96">
        <v>66.239999999999995</v>
      </c>
      <c r="F537" s="96">
        <v>26.23</v>
      </c>
    </row>
    <row r="538" spans="1:6" ht="12.75" customHeight="1" x14ac:dyDescent="0.2">
      <c r="A538" s="89">
        <v>44228</v>
      </c>
      <c r="B538" s="89" t="s">
        <v>680</v>
      </c>
      <c r="C538" s="88" t="s">
        <v>514</v>
      </c>
      <c r="D538" s="88">
        <v>42.424599999999998</v>
      </c>
      <c r="E538" s="96">
        <v>7.1</v>
      </c>
      <c r="F538" s="96">
        <v>2.81</v>
      </c>
    </row>
    <row r="539" spans="1:6" ht="12.75" customHeight="1" x14ac:dyDescent="0.2">
      <c r="A539" s="89">
        <v>44228</v>
      </c>
      <c r="B539" s="89" t="s">
        <v>680</v>
      </c>
      <c r="C539" s="88" t="s">
        <v>515</v>
      </c>
      <c r="D539" s="88">
        <v>145.26150000000001</v>
      </c>
      <c r="E539" s="96">
        <v>24.33</v>
      </c>
      <c r="F539" s="96">
        <v>9.6300000000000008</v>
      </c>
    </row>
    <row r="540" spans="1:6" ht="12.75" customHeight="1" x14ac:dyDescent="0.2">
      <c r="A540" s="89">
        <v>44228</v>
      </c>
      <c r="B540" s="89" t="s">
        <v>680</v>
      </c>
      <c r="C540" s="88" t="s">
        <v>516</v>
      </c>
      <c r="D540" s="88">
        <v>1036.6056000000001</v>
      </c>
      <c r="E540" s="96">
        <v>173.59</v>
      </c>
      <c r="F540" s="96">
        <v>68.73</v>
      </c>
    </row>
    <row r="541" spans="1:6" ht="12.75" customHeight="1" x14ac:dyDescent="0.2">
      <c r="A541" s="89">
        <v>44228</v>
      </c>
      <c r="B541" s="89" t="s">
        <v>680</v>
      </c>
      <c r="C541" s="88" t="s">
        <v>517</v>
      </c>
      <c r="D541" s="88">
        <v>1124.6859999999999</v>
      </c>
      <c r="E541" s="96">
        <v>188.34</v>
      </c>
      <c r="F541" s="96">
        <v>74.569999999999993</v>
      </c>
    </row>
    <row r="542" spans="1:6" ht="12.75" customHeight="1" x14ac:dyDescent="0.2">
      <c r="A542" s="89">
        <v>44228</v>
      </c>
      <c r="B542" s="89" t="s">
        <v>680</v>
      </c>
      <c r="C542" s="88" t="s">
        <v>518</v>
      </c>
      <c r="D542" s="88">
        <v>233.32640000000001</v>
      </c>
      <c r="E542" s="96">
        <v>39.07</v>
      </c>
      <c r="F542" s="96">
        <v>15.47</v>
      </c>
    </row>
    <row r="543" spans="1:6" ht="12.75" customHeight="1" x14ac:dyDescent="0.2">
      <c r="A543" s="89">
        <v>44228</v>
      </c>
      <c r="B543" s="89" t="s">
        <v>680</v>
      </c>
      <c r="C543" s="88" t="s">
        <v>519</v>
      </c>
      <c r="D543" s="88">
        <v>33.3446</v>
      </c>
      <c r="E543" s="96">
        <v>5.58</v>
      </c>
      <c r="F543" s="96">
        <v>2.21</v>
      </c>
    </row>
    <row r="544" spans="1:6" ht="12.75" customHeight="1" x14ac:dyDescent="0.2">
      <c r="A544" s="89">
        <v>44228</v>
      </c>
      <c r="B544" s="89" t="s">
        <v>680</v>
      </c>
      <c r="C544" s="88" t="s">
        <v>520</v>
      </c>
      <c r="D544" s="88">
        <v>777.7731</v>
      </c>
      <c r="E544" s="96">
        <v>130.24</v>
      </c>
      <c r="F544" s="96">
        <v>51.57</v>
      </c>
    </row>
    <row r="545" spans="1:6" ht="12.75" customHeight="1" x14ac:dyDescent="0.2">
      <c r="A545" s="89">
        <v>44228</v>
      </c>
      <c r="B545" s="89" t="s">
        <v>680</v>
      </c>
      <c r="C545" s="88" t="s">
        <v>521</v>
      </c>
      <c r="D545" s="88">
        <v>525.28070000000002</v>
      </c>
      <c r="E545" s="96">
        <v>87.96</v>
      </c>
      <c r="F545" s="96">
        <v>34.83</v>
      </c>
    </row>
    <row r="546" spans="1:6" ht="12.75" customHeight="1" x14ac:dyDescent="0.2">
      <c r="A546" s="89">
        <v>44228</v>
      </c>
      <c r="B546" s="89" t="s">
        <v>680</v>
      </c>
      <c r="C546" s="88" t="s">
        <v>522</v>
      </c>
      <c r="D546" s="88">
        <v>128.23949999999999</v>
      </c>
      <c r="E546" s="96">
        <v>21.47</v>
      </c>
      <c r="F546" s="96">
        <v>8.5</v>
      </c>
    </row>
    <row r="547" spans="1:6" ht="12.75" customHeight="1" x14ac:dyDescent="0.2">
      <c r="A547" s="89">
        <v>44228</v>
      </c>
      <c r="B547" s="89" t="s">
        <v>680</v>
      </c>
      <c r="C547" s="88" t="s">
        <v>523</v>
      </c>
      <c r="D547" s="88">
        <v>308.58749999999998</v>
      </c>
      <c r="E547" s="96">
        <v>51.68</v>
      </c>
      <c r="F547" s="96">
        <v>20.46</v>
      </c>
    </row>
    <row r="548" spans="1:6" ht="12.75" customHeight="1" x14ac:dyDescent="0.2">
      <c r="A548" s="89">
        <v>44228</v>
      </c>
      <c r="B548" s="89" t="s">
        <v>680</v>
      </c>
      <c r="C548" s="88" t="s">
        <v>524</v>
      </c>
      <c r="D548" s="88">
        <v>52.820999999999998</v>
      </c>
      <c r="E548" s="96">
        <v>8.85</v>
      </c>
      <c r="F548" s="96">
        <v>3.5</v>
      </c>
    </row>
    <row r="549" spans="1:6" ht="12.75" customHeight="1" x14ac:dyDescent="0.2">
      <c r="A549" s="89">
        <v>44228</v>
      </c>
      <c r="B549" s="89" t="s">
        <v>680</v>
      </c>
      <c r="C549" s="88" t="s">
        <v>525</v>
      </c>
      <c r="D549" s="88">
        <v>63.955300000000001</v>
      </c>
      <c r="E549" s="96">
        <v>10.71</v>
      </c>
      <c r="F549" s="96">
        <v>4.24</v>
      </c>
    </row>
    <row r="550" spans="1:6" ht="12.75" customHeight="1" x14ac:dyDescent="0.2">
      <c r="A550" s="89">
        <v>44228</v>
      </c>
      <c r="B550" s="89" t="s">
        <v>680</v>
      </c>
      <c r="C550" s="88" t="s">
        <v>526</v>
      </c>
      <c r="D550" s="88">
        <v>599.17060000000004</v>
      </c>
      <c r="E550" s="96">
        <v>100.34</v>
      </c>
      <c r="F550" s="96">
        <v>39.729999999999997</v>
      </c>
    </row>
    <row r="551" spans="1:6" ht="12.75" customHeight="1" x14ac:dyDescent="0.2">
      <c r="A551" s="89">
        <v>44228</v>
      </c>
      <c r="B551" s="89" t="s">
        <v>680</v>
      </c>
      <c r="C551" s="88" t="s">
        <v>527</v>
      </c>
      <c r="D551" s="88">
        <v>31.9846</v>
      </c>
      <c r="E551" s="96">
        <v>5.36</v>
      </c>
      <c r="F551" s="96">
        <v>2.12</v>
      </c>
    </row>
    <row r="552" spans="1:6" ht="12.75" customHeight="1" x14ac:dyDescent="0.2">
      <c r="A552" s="89">
        <v>44228</v>
      </c>
      <c r="B552" s="89" t="s">
        <v>680</v>
      </c>
      <c r="C552" s="88" t="s">
        <v>528</v>
      </c>
      <c r="D552" s="88">
        <v>146.07429999999999</v>
      </c>
      <c r="E552" s="96">
        <v>24.46</v>
      </c>
      <c r="F552" s="96">
        <v>9.69</v>
      </c>
    </row>
    <row r="553" spans="1:6" ht="12.75" customHeight="1" x14ac:dyDescent="0.2">
      <c r="A553" s="89">
        <v>44228</v>
      </c>
      <c r="B553" s="89" t="s">
        <v>680</v>
      </c>
      <c r="C553" s="88" t="s">
        <v>529</v>
      </c>
      <c r="D553" s="88">
        <v>55.844799999999999</v>
      </c>
      <c r="E553" s="96">
        <v>9.35</v>
      </c>
      <c r="F553" s="96">
        <v>3.7</v>
      </c>
    </row>
    <row r="554" spans="1:6" ht="12.75" customHeight="1" x14ac:dyDescent="0.2">
      <c r="A554" s="89">
        <v>44228</v>
      </c>
      <c r="B554" s="89" t="s">
        <v>680</v>
      </c>
      <c r="C554" s="88" t="s">
        <v>530</v>
      </c>
      <c r="D554" s="88">
        <v>252.0898</v>
      </c>
      <c r="E554" s="96">
        <v>42.21</v>
      </c>
      <c r="F554" s="96">
        <v>16.72</v>
      </c>
    </row>
    <row r="555" spans="1:6" ht="12.75" customHeight="1" x14ac:dyDescent="0.2">
      <c r="A555" s="89">
        <v>44228</v>
      </c>
      <c r="B555" s="89" t="s">
        <v>680</v>
      </c>
      <c r="C555" s="88" t="s">
        <v>531</v>
      </c>
      <c r="D555" s="88">
        <v>134.36789999999999</v>
      </c>
      <c r="E555" s="96">
        <v>22.5</v>
      </c>
      <c r="F555" s="96">
        <v>8.91</v>
      </c>
    </row>
    <row r="556" spans="1:6" ht="12.75" customHeight="1" x14ac:dyDescent="0.2">
      <c r="A556" s="89">
        <v>44228</v>
      </c>
      <c r="B556" s="89" t="s">
        <v>680</v>
      </c>
      <c r="C556" s="88" t="s">
        <v>532</v>
      </c>
      <c r="D556" s="88">
        <v>105.9965</v>
      </c>
      <c r="E556" s="96">
        <v>17.75</v>
      </c>
      <c r="F556" s="96">
        <v>7.03</v>
      </c>
    </row>
    <row r="557" spans="1:6" ht="12.75" customHeight="1" x14ac:dyDescent="0.2">
      <c r="A557" s="89">
        <v>44228</v>
      </c>
      <c r="B557" s="89" t="s">
        <v>680</v>
      </c>
      <c r="C557" s="88" t="s">
        <v>533</v>
      </c>
      <c r="D557" s="88">
        <v>297.75650000000002</v>
      </c>
      <c r="E557" s="96">
        <v>49.86</v>
      </c>
      <c r="F557" s="96">
        <v>19.739999999999998</v>
      </c>
    </row>
    <row r="558" spans="1:6" ht="12.75" customHeight="1" x14ac:dyDescent="0.2">
      <c r="A558" s="89">
        <v>44228</v>
      </c>
      <c r="B558" s="89" t="s">
        <v>680</v>
      </c>
      <c r="C558" s="88" t="s">
        <v>534</v>
      </c>
      <c r="D558" s="88">
        <v>162.18790000000001</v>
      </c>
      <c r="E558" s="96">
        <v>27.16</v>
      </c>
      <c r="F558" s="96">
        <v>10.75</v>
      </c>
    </row>
    <row r="559" spans="1:6" ht="12.75" customHeight="1" x14ac:dyDescent="0.2">
      <c r="A559" s="89">
        <v>44228</v>
      </c>
      <c r="B559" s="89" t="s">
        <v>680</v>
      </c>
      <c r="C559" s="88" t="s">
        <v>535</v>
      </c>
      <c r="D559" s="88">
        <v>181.4691</v>
      </c>
      <c r="E559" s="96">
        <v>30.39</v>
      </c>
      <c r="F559" s="96">
        <v>12.03</v>
      </c>
    </row>
    <row r="560" spans="1:6" ht="12.75" customHeight="1" x14ac:dyDescent="0.2">
      <c r="A560" s="89">
        <v>44228</v>
      </c>
      <c r="B560" s="89" t="s">
        <v>680</v>
      </c>
      <c r="C560" s="88" t="s">
        <v>536</v>
      </c>
      <c r="D560" s="88">
        <v>45.347999999999999</v>
      </c>
      <c r="E560" s="96">
        <v>7.59</v>
      </c>
      <c r="F560" s="96">
        <v>3.01</v>
      </c>
    </row>
    <row r="561" spans="1:6" ht="12.75" customHeight="1" x14ac:dyDescent="0.2">
      <c r="A561" s="89">
        <v>44228</v>
      </c>
      <c r="B561" s="89" t="s">
        <v>680</v>
      </c>
      <c r="C561" s="88" t="s">
        <v>537</v>
      </c>
      <c r="D561" s="88">
        <v>209.67859999999999</v>
      </c>
      <c r="E561" s="96">
        <v>35.11</v>
      </c>
      <c r="F561" s="96">
        <v>13.9</v>
      </c>
    </row>
    <row r="562" spans="1:6" ht="12.75" customHeight="1" x14ac:dyDescent="0.2">
      <c r="A562" s="89">
        <v>44228</v>
      </c>
      <c r="B562" s="89" t="s">
        <v>680</v>
      </c>
      <c r="C562" s="88" t="s">
        <v>538</v>
      </c>
      <c r="D562" s="88">
        <v>104.62130000000001</v>
      </c>
      <c r="E562" s="96">
        <v>17.52</v>
      </c>
      <c r="F562" s="96">
        <v>6.94</v>
      </c>
    </row>
    <row r="563" spans="1:6" ht="12.75" customHeight="1" x14ac:dyDescent="0.2">
      <c r="A563" s="89">
        <v>44228</v>
      </c>
      <c r="B563" s="89" t="s">
        <v>680</v>
      </c>
      <c r="C563" s="88" t="s">
        <v>539</v>
      </c>
      <c r="D563" s="88">
        <v>237.7867</v>
      </c>
      <c r="E563" s="96">
        <v>39.82</v>
      </c>
      <c r="F563" s="96">
        <v>15.77</v>
      </c>
    </row>
    <row r="564" spans="1:6" ht="12.75" customHeight="1" x14ac:dyDescent="0.2">
      <c r="A564" s="89">
        <v>44228</v>
      </c>
      <c r="B564" s="89" t="s">
        <v>680</v>
      </c>
      <c r="C564" s="88" t="s">
        <v>540</v>
      </c>
      <c r="D564" s="88">
        <v>187.81649999999999</v>
      </c>
      <c r="E564" s="96">
        <v>31.45</v>
      </c>
      <c r="F564" s="96">
        <v>12.45</v>
      </c>
    </row>
    <row r="565" spans="1:6" ht="12.75" customHeight="1" x14ac:dyDescent="0.2">
      <c r="A565" s="89">
        <v>44228</v>
      </c>
      <c r="B565" s="89" t="s">
        <v>680</v>
      </c>
      <c r="C565" s="88" t="s">
        <v>541</v>
      </c>
      <c r="D565" s="88">
        <v>264.36509999999998</v>
      </c>
      <c r="E565" s="96">
        <v>44.27</v>
      </c>
      <c r="F565" s="96">
        <v>17.53</v>
      </c>
    </row>
    <row r="566" spans="1:6" ht="12.75" customHeight="1" x14ac:dyDescent="0.2">
      <c r="A566" s="89">
        <v>44228</v>
      </c>
      <c r="B566" s="89" t="s">
        <v>680</v>
      </c>
      <c r="C566" s="88" t="s">
        <v>542</v>
      </c>
      <c r="D566" s="88">
        <v>141.01150000000001</v>
      </c>
      <c r="E566" s="96">
        <v>23.61</v>
      </c>
      <c r="F566" s="96">
        <v>9.35</v>
      </c>
    </row>
    <row r="567" spans="1:6" ht="12.75" customHeight="1" x14ac:dyDescent="0.2">
      <c r="A567" s="89">
        <v>44228</v>
      </c>
      <c r="B567" s="89" t="s">
        <v>680</v>
      </c>
      <c r="C567" s="88" t="s">
        <v>543</v>
      </c>
      <c r="D567" s="88">
        <v>100.1465</v>
      </c>
      <c r="E567" s="96">
        <v>16.77</v>
      </c>
      <c r="F567" s="96">
        <v>6.64</v>
      </c>
    </row>
    <row r="568" spans="1:6" ht="12.75" customHeight="1" x14ac:dyDescent="0.2">
      <c r="A568" s="89">
        <v>44228</v>
      </c>
      <c r="B568" s="89" t="s">
        <v>680</v>
      </c>
      <c r="C568" s="88" t="s">
        <v>544</v>
      </c>
      <c r="D568" s="88">
        <v>269.23689999999999</v>
      </c>
      <c r="E568" s="96">
        <v>45.09</v>
      </c>
      <c r="F568" s="96">
        <v>17.850000000000001</v>
      </c>
    </row>
    <row r="569" spans="1:6" ht="12.75" customHeight="1" x14ac:dyDescent="0.2">
      <c r="A569" s="89">
        <v>44228</v>
      </c>
      <c r="B569" s="89" t="s">
        <v>680</v>
      </c>
      <c r="C569" s="88" t="s">
        <v>545</v>
      </c>
      <c r="D569" s="88">
        <v>296.9239</v>
      </c>
      <c r="E569" s="96">
        <v>49.72</v>
      </c>
      <c r="F569" s="96">
        <v>19.690000000000001</v>
      </c>
    </row>
    <row r="570" spans="1:6" ht="12.75" customHeight="1" x14ac:dyDescent="0.2">
      <c r="A570" s="89">
        <v>44228</v>
      </c>
      <c r="B570" s="89" t="s">
        <v>680</v>
      </c>
      <c r="C570" s="88" t="s">
        <v>546</v>
      </c>
      <c r="D570" s="88">
        <v>78.041300000000007</v>
      </c>
      <c r="E570" s="96">
        <v>13.07</v>
      </c>
      <c r="F570" s="96">
        <v>5.17</v>
      </c>
    </row>
    <row r="571" spans="1:6" ht="12.75" customHeight="1" x14ac:dyDescent="0.2">
      <c r="A571" s="89">
        <v>44228</v>
      </c>
      <c r="B571" s="89" t="s">
        <v>680</v>
      </c>
      <c r="C571" s="88" t="s">
        <v>547</v>
      </c>
      <c r="D571" s="88">
        <v>131.38419999999999</v>
      </c>
      <c r="E571" s="96">
        <v>22</v>
      </c>
      <c r="F571" s="96">
        <v>8.7100000000000009</v>
      </c>
    </row>
    <row r="572" spans="1:6" ht="12.75" customHeight="1" x14ac:dyDescent="0.2">
      <c r="A572" s="89">
        <v>44228</v>
      </c>
      <c r="B572" s="89" t="s">
        <v>680</v>
      </c>
      <c r="C572" s="88" t="s">
        <v>548</v>
      </c>
      <c r="D572" s="88">
        <v>139.82239999999999</v>
      </c>
      <c r="E572" s="96">
        <v>23.41</v>
      </c>
      <c r="F572" s="96">
        <v>9.27</v>
      </c>
    </row>
    <row r="573" spans="1:6" ht="12.75" customHeight="1" x14ac:dyDescent="0.2">
      <c r="A573" s="89">
        <v>44228</v>
      </c>
      <c r="B573" s="89" t="s">
        <v>680</v>
      </c>
      <c r="C573" s="88" t="s">
        <v>549</v>
      </c>
      <c r="D573" s="88">
        <v>255.44659999999999</v>
      </c>
      <c r="E573" s="96">
        <v>42.78</v>
      </c>
      <c r="F573" s="96">
        <v>16.940000000000001</v>
      </c>
    </row>
    <row r="574" spans="1:6" ht="12.75" customHeight="1" x14ac:dyDescent="0.2">
      <c r="A574" s="89">
        <v>44228</v>
      </c>
      <c r="B574" s="89" t="s">
        <v>680</v>
      </c>
      <c r="C574" s="88" t="s">
        <v>550</v>
      </c>
      <c r="D574" s="88">
        <v>106.249</v>
      </c>
      <c r="E574" s="96">
        <v>17.79</v>
      </c>
      <c r="F574" s="96">
        <v>7.05</v>
      </c>
    </row>
    <row r="575" spans="1:6" ht="12.75" customHeight="1" x14ac:dyDescent="0.2">
      <c r="A575" s="89">
        <v>44228</v>
      </c>
      <c r="B575" s="89" t="s">
        <v>680</v>
      </c>
      <c r="C575" s="88" t="s">
        <v>551</v>
      </c>
      <c r="D575" s="88">
        <v>196.03</v>
      </c>
      <c r="E575" s="96">
        <v>32.83</v>
      </c>
      <c r="F575" s="96">
        <v>13</v>
      </c>
    </row>
    <row r="576" spans="1:6" ht="12.75" customHeight="1" x14ac:dyDescent="0.2">
      <c r="A576" s="89">
        <v>44228</v>
      </c>
      <c r="B576" s="89" t="s">
        <v>680</v>
      </c>
      <c r="C576" s="88" t="s">
        <v>552</v>
      </c>
      <c r="D576" s="88">
        <v>101.9568</v>
      </c>
      <c r="E576" s="96">
        <v>17.07</v>
      </c>
      <c r="F576" s="96">
        <v>6.76</v>
      </c>
    </row>
    <row r="577" spans="1:6" ht="12.75" customHeight="1" x14ac:dyDescent="0.2">
      <c r="A577" s="89">
        <v>44228</v>
      </c>
      <c r="B577" s="89" t="s">
        <v>680</v>
      </c>
      <c r="C577" s="88" t="s">
        <v>553</v>
      </c>
      <c r="D577" s="88">
        <v>174.4171</v>
      </c>
      <c r="E577" s="96">
        <v>29.21</v>
      </c>
      <c r="F577" s="96">
        <v>11.57</v>
      </c>
    </row>
    <row r="578" spans="1:6" ht="12.75" customHeight="1" x14ac:dyDescent="0.2">
      <c r="A578" s="89">
        <v>44228</v>
      </c>
      <c r="B578" s="89" t="s">
        <v>680</v>
      </c>
      <c r="C578" s="88" t="s">
        <v>692</v>
      </c>
      <c r="D578" s="88">
        <v>154.1678</v>
      </c>
      <c r="E578" s="96">
        <v>25.82</v>
      </c>
      <c r="F578" s="96">
        <v>10.220000000000001</v>
      </c>
    </row>
    <row r="579" spans="1:6" ht="12.75" customHeight="1" x14ac:dyDescent="0.2">
      <c r="A579" s="89">
        <v>44228</v>
      </c>
      <c r="B579" s="89" t="s">
        <v>680</v>
      </c>
      <c r="C579" s="88" t="s">
        <v>554</v>
      </c>
      <c r="D579" s="88">
        <v>199.99950000000001</v>
      </c>
      <c r="E579" s="96">
        <v>33.49</v>
      </c>
      <c r="F579" s="96">
        <v>13.26</v>
      </c>
    </row>
    <row r="580" spans="1:6" ht="12.75" customHeight="1" x14ac:dyDescent="0.2">
      <c r="A580" s="89">
        <v>44228</v>
      </c>
      <c r="B580" s="89" t="s">
        <v>680</v>
      </c>
      <c r="C580" s="88" t="s">
        <v>734</v>
      </c>
      <c r="D580" s="88">
        <v>11.323</v>
      </c>
      <c r="E580" s="96">
        <v>1.9</v>
      </c>
      <c r="F580" s="96">
        <v>0.75</v>
      </c>
    </row>
    <row r="581" spans="1:6" ht="12.75" customHeight="1" x14ac:dyDescent="0.2">
      <c r="A581" s="89">
        <v>44228</v>
      </c>
      <c r="B581" s="89" t="s">
        <v>680</v>
      </c>
      <c r="C581" s="88" t="s">
        <v>555</v>
      </c>
      <c r="D581" s="88">
        <v>90.597200000000001</v>
      </c>
      <c r="E581" s="96">
        <v>15.17</v>
      </c>
      <c r="F581" s="96">
        <v>6.01</v>
      </c>
    </row>
    <row r="582" spans="1:6" ht="12.75" customHeight="1" x14ac:dyDescent="0.2">
      <c r="A582" s="89">
        <v>44228</v>
      </c>
      <c r="B582" s="107" t="s">
        <v>710</v>
      </c>
      <c r="C582" s="88" t="s">
        <v>557</v>
      </c>
      <c r="D582" s="88">
        <v>734495.42669999995</v>
      </c>
      <c r="E582" s="96">
        <v>122996.73</v>
      </c>
      <c r="F582" s="96">
        <v>48702.05</v>
      </c>
    </row>
    <row r="583" spans="1:6" ht="12.75" customHeight="1" x14ac:dyDescent="0.2">
      <c r="A583" s="89">
        <v>44228</v>
      </c>
      <c r="B583" s="89" t="s">
        <v>681</v>
      </c>
      <c r="C583" s="88" t="s">
        <v>559</v>
      </c>
      <c r="D583" s="88">
        <v>153930.07399999999</v>
      </c>
      <c r="E583" s="96">
        <v>25776.74</v>
      </c>
      <c r="F583" s="96">
        <v>10206.61</v>
      </c>
    </row>
    <row r="584" spans="1:6" ht="12.75" customHeight="1" x14ac:dyDescent="0.2">
      <c r="A584" s="89">
        <v>44228</v>
      </c>
      <c r="B584" s="89" t="s">
        <v>681</v>
      </c>
      <c r="C584" s="88" t="s">
        <v>560</v>
      </c>
      <c r="D584" s="88">
        <v>139617.66500000001</v>
      </c>
      <c r="E584" s="96">
        <v>23380.02</v>
      </c>
      <c r="F584" s="96">
        <v>9257.6</v>
      </c>
    </row>
    <row r="585" spans="1:6" ht="12.75" customHeight="1" x14ac:dyDescent="0.2">
      <c r="A585" s="89">
        <v>44228</v>
      </c>
      <c r="B585" s="89" t="s">
        <v>681</v>
      </c>
      <c r="C585" s="88" t="s">
        <v>561</v>
      </c>
      <c r="D585" s="88">
        <v>2470.431</v>
      </c>
      <c r="E585" s="96">
        <v>413.69</v>
      </c>
      <c r="F585" s="96">
        <v>163.81</v>
      </c>
    </row>
    <row r="586" spans="1:6" ht="12.75" customHeight="1" x14ac:dyDescent="0.2">
      <c r="A586" s="89">
        <v>44228</v>
      </c>
      <c r="B586" s="89" t="s">
        <v>681</v>
      </c>
      <c r="C586" s="88" t="s">
        <v>562</v>
      </c>
      <c r="D586" s="88">
        <v>957.03700000000003</v>
      </c>
      <c r="E586" s="96">
        <v>160.26</v>
      </c>
      <c r="F586" s="96">
        <v>63.46</v>
      </c>
    </row>
    <row r="587" spans="1:6" ht="12.75" customHeight="1" x14ac:dyDescent="0.2">
      <c r="A587" s="89">
        <v>44228</v>
      </c>
      <c r="B587" s="89" t="s">
        <v>681</v>
      </c>
      <c r="C587" s="88" t="s">
        <v>563</v>
      </c>
      <c r="D587" s="88">
        <v>2874.0169999999998</v>
      </c>
      <c r="E587" s="96">
        <v>481.28</v>
      </c>
      <c r="F587" s="96">
        <v>190.57</v>
      </c>
    </row>
    <row r="588" spans="1:6" ht="12.75" customHeight="1" x14ac:dyDescent="0.2">
      <c r="A588" s="89">
        <v>44228</v>
      </c>
      <c r="B588" s="89" t="s">
        <v>681</v>
      </c>
      <c r="C588" s="88" t="s">
        <v>564</v>
      </c>
      <c r="D588" s="88">
        <v>62.540999999999997</v>
      </c>
      <c r="E588" s="96">
        <v>10.47</v>
      </c>
      <c r="F588" s="96">
        <v>4.1500000000000004</v>
      </c>
    </row>
    <row r="589" spans="1:6" ht="12.75" customHeight="1" x14ac:dyDescent="0.2">
      <c r="A589" s="89">
        <v>44228</v>
      </c>
      <c r="B589" s="89" t="s">
        <v>681</v>
      </c>
      <c r="C589" s="88" t="s">
        <v>565</v>
      </c>
      <c r="D589" s="88">
        <v>562.57299999999998</v>
      </c>
      <c r="E589" s="96">
        <v>94.21</v>
      </c>
      <c r="F589" s="96">
        <v>37.299999999999997</v>
      </c>
    </row>
    <row r="590" spans="1:6" ht="12.75" customHeight="1" x14ac:dyDescent="0.2">
      <c r="A590" s="89">
        <v>44228</v>
      </c>
      <c r="B590" s="89" t="s">
        <v>681</v>
      </c>
      <c r="C590" s="88" t="s">
        <v>566</v>
      </c>
      <c r="D590" s="88">
        <v>2.0659999999999998</v>
      </c>
      <c r="E590" s="96">
        <v>0.35</v>
      </c>
      <c r="F590" s="96">
        <v>0.14000000000000001</v>
      </c>
    </row>
    <row r="591" spans="1:6" ht="12.75" customHeight="1" x14ac:dyDescent="0.2">
      <c r="A591" s="89">
        <v>44228</v>
      </c>
      <c r="B591" s="89" t="s">
        <v>681</v>
      </c>
      <c r="C591" s="88" t="s">
        <v>567</v>
      </c>
      <c r="D591" s="88">
        <v>1.2689999999999999</v>
      </c>
      <c r="E591" s="96">
        <v>0.21</v>
      </c>
      <c r="F591" s="96">
        <v>0.08</v>
      </c>
    </row>
    <row r="592" spans="1:6" ht="12.75" customHeight="1" x14ac:dyDescent="0.2">
      <c r="A592" s="89">
        <v>44228</v>
      </c>
      <c r="B592" s="89" t="s">
        <v>681</v>
      </c>
      <c r="C592" s="88" t="s">
        <v>568</v>
      </c>
      <c r="D592" s="88">
        <v>0.51900000000000002</v>
      </c>
      <c r="E592" s="96">
        <v>0.09</v>
      </c>
      <c r="F592" s="96">
        <v>0.03</v>
      </c>
    </row>
    <row r="593" spans="1:6" ht="12.75" customHeight="1" x14ac:dyDescent="0.2">
      <c r="A593" s="89">
        <v>44228</v>
      </c>
      <c r="B593" s="89" t="s">
        <v>681</v>
      </c>
      <c r="C593" s="88" t="s">
        <v>569</v>
      </c>
      <c r="D593" s="88">
        <v>0</v>
      </c>
      <c r="E593" s="96">
        <v>0</v>
      </c>
      <c r="F593" s="96">
        <v>0</v>
      </c>
    </row>
    <row r="594" spans="1:6" ht="12.75" customHeight="1" x14ac:dyDescent="0.2">
      <c r="A594" s="89">
        <v>44228</v>
      </c>
      <c r="B594" s="89" t="s">
        <v>681</v>
      </c>
      <c r="C594" s="88" t="s">
        <v>570</v>
      </c>
      <c r="D594" s="88">
        <v>31.565000000000001</v>
      </c>
      <c r="E594" s="96">
        <v>5.29</v>
      </c>
      <c r="F594" s="96">
        <v>2.09</v>
      </c>
    </row>
    <row r="595" spans="1:6" ht="12.75" customHeight="1" x14ac:dyDescent="0.2">
      <c r="A595" s="89">
        <v>44228</v>
      </c>
      <c r="B595" s="89" t="s">
        <v>681</v>
      </c>
      <c r="C595" s="88" t="s">
        <v>571</v>
      </c>
      <c r="D595" s="88">
        <v>12.009</v>
      </c>
      <c r="E595" s="96">
        <v>2.0099999999999998</v>
      </c>
      <c r="F595" s="96">
        <v>0.8</v>
      </c>
    </row>
    <row r="596" spans="1:6" ht="12.75" customHeight="1" x14ac:dyDescent="0.2">
      <c r="A596" s="89">
        <v>44228</v>
      </c>
      <c r="B596" s="89" t="s">
        <v>681</v>
      </c>
      <c r="C596" s="88" t="s">
        <v>572</v>
      </c>
      <c r="D596" s="88">
        <v>102.471</v>
      </c>
      <c r="E596" s="96">
        <v>17.16</v>
      </c>
      <c r="F596" s="96">
        <v>6.79</v>
      </c>
    </row>
    <row r="597" spans="1:6" ht="12.75" customHeight="1" x14ac:dyDescent="0.2">
      <c r="A597" s="89">
        <v>44228</v>
      </c>
      <c r="B597" s="89" t="s">
        <v>681</v>
      </c>
      <c r="C597" s="88" t="s">
        <v>573</v>
      </c>
      <c r="D597" s="88">
        <v>0.495</v>
      </c>
      <c r="E597" s="96">
        <v>0.08</v>
      </c>
      <c r="F597" s="96">
        <v>0.03</v>
      </c>
    </row>
    <row r="598" spans="1:6" ht="12.75" customHeight="1" x14ac:dyDescent="0.2">
      <c r="A598" s="89">
        <v>44228</v>
      </c>
      <c r="B598" s="89" t="s">
        <v>681</v>
      </c>
      <c r="C598" s="88" t="s">
        <v>574</v>
      </c>
      <c r="D598" s="88">
        <v>0.39800000000000002</v>
      </c>
      <c r="E598" s="96">
        <v>7.0000000000000007E-2</v>
      </c>
      <c r="F598" s="96">
        <v>0.03</v>
      </c>
    </row>
    <row r="599" spans="1:6" ht="12.75" customHeight="1" x14ac:dyDescent="0.2">
      <c r="A599" s="89">
        <v>44228</v>
      </c>
      <c r="B599" s="89" t="s">
        <v>681</v>
      </c>
      <c r="C599" s="88" t="s">
        <v>575</v>
      </c>
      <c r="D599" s="88">
        <v>166.32300000000001</v>
      </c>
      <c r="E599" s="96">
        <v>27.85</v>
      </c>
      <c r="F599" s="96">
        <v>11.03</v>
      </c>
    </row>
    <row r="600" spans="1:6" ht="12.75" customHeight="1" x14ac:dyDescent="0.2">
      <c r="A600" s="89">
        <v>44228</v>
      </c>
      <c r="B600" s="89" t="s">
        <v>681</v>
      </c>
      <c r="C600" s="88" t="s">
        <v>576</v>
      </c>
      <c r="D600" s="88">
        <v>2.4550000000000001</v>
      </c>
      <c r="E600" s="96">
        <v>0.41</v>
      </c>
      <c r="F600" s="96">
        <v>0.16</v>
      </c>
    </row>
    <row r="601" spans="1:6" ht="12.75" customHeight="1" x14ac:dyDescent="0.2">
      <c r="A601" s="89">
        <v>44228</v>
      </c>
      <c r="B601" s="89" t="s">
        <v>681</v>
      </c>
      <c r="C601" s="88" t="s">
        <v>577</v>
      </c>
      <c r="D601" s="88">
        <v>170.923</v>
      </c>
      <c r="E601" s="96">
        <v>28.62</v>
      </c>
      <c r="F601" s="96">
        <v>11.33</v>
      </c>
    </row>
    <row r="602" spans="1:6" ht="12.75" customHeight="1" x14ac:dyDescent="0.2">
      <c r="A602" s="89">
        <v>44228</v>
      </c>
      <c r="B602" s="89" t="s">
        <v>681</v>
      </c>
      <c r="C602" s="88" t="s">
        <v>578</v>
      </c>
      <c r="D602" s="88">
        <v>7.4379999999999997</v>
      </c>
      <c r="E602" s="96">
        <v>1.25</v>
      </c>
      <c r="F602" s="96">
        <v>0.49</v>
      </c>
    </row>
    <row r="603" spans="1:6" ht="12.75" customHeight="1" x14ac:dyDescent="0.2">
      <c r="A603" s="89">
        <v>44228</v>
      </c>
      <c r="B603" s="89" t="s">
        <v>681</v>
      </c>
      <c r="C603" s="88" t="s">
        <v>579</v>
      </c>
      <c r="D603" s="88">
        <v>1E-3</v>
      </c>
      <c r="E603" s="96">
        <v>0</v>
      </c>
      <c r="F603" s="96">
        <v>0</v>
      </c>
    </row>
    <row r="604" spans="1:6" ht="12.75" customHeight="1" x14ac:dyDescent="0.2">
      <c r="A604" s="89">
        <v>44228</v>
      </c>
      <c r="B604" s="89" t="s">
        <v>681</v>
      </c>
      <c r="C604" s="88" t="s">
        <v>580</v>
      </c>
      <c r="D604" s="88">
        <v>0</v>
      </c>
      <c r="E604" s="96">
        <v>0</v>
      </c>
      <c r="F604" s="96">
        <v>0</v>
      </c>
    </row>
    <row r="605" spans="1:6" ht="12.75" customHeight="1" x14ac:dyDescent="0.2">
      <c r="A605" s="89">
        <v>44228</v>
      </c>
      <c r="B605" s="89" t="s">
        <v>681</v>
      </c>
      <c r="C605" s="88" t="s">
        <v>581</v>
      </c>
      <c r="D605" s="88">
        <v>6.4509999999999996</v>
      </c>
      <c r="E605" s="96">
        <v>1.08</v>
      </c>
      <c r="F605" s="96">
        <v>0.43</v>
      </c>
    </row>
    <row r="606" spans="1:6" ht="12.75" customHeight="1" x14ac:dyDescent="0.2">
      <c r="A606" s="89">
        <v>44228</v>
      </c>
      <c r="B606" s="89" t="s">
        <v>681</v>
      </c>
      <c r="C606" s="88" t="s">
        <v>582</v>
      </c>
      <c r="D606" s="88">
        <v>3.2</v>
      </c>
      <c r="E606" s="96">
        <v>0.54</v>
      </c>
      <c r="F606" s="96">
        <v>0.21</v>
      </c>
    </row>
    <row r="607" spans="1:6" ht="12.75" customHeight="1" x14ac:dyDescent="0.2">
      <c r="A607" s="89">
        <v>44228</v>
      </c>
      <c r="B607" s="89" t="s">
        <v>681</v>
      </c>
      <c r="C607" s="88" t="s">
        <v>583</v>
      </c>
      <c r="D607" s="88">
        <v>8.3770000000000007</v>
      </c>
      <c r="E607" s="96">
        <v>1.4</v>
      </c>
      <c r="F607" s="96">
        <v>0.56000000000000005</v>
      </c>
    </row>
    <row r="608" spans="1:6" ht="12.75" customHeight="1" x14ac:dyDescent="0.2">
      <c r="A608" s="89">
        <v>44228</v>
      </c>
      <c r="B608" s="89" t="s">
        <v>681</v>
      </c>
      <c r="C608" s="88" t="s">
        <v>584</v>
      </c>
      <c r="D608" s="88">
        <v>0</v>
      </c>
      <c r="E608" s="96">
        <v>0</v>
      </c>
      <c r="F608" s="96">
        <v>0</v>
      </c>
    </row>
    <row r="609" spans="1:6" ht="12.75" customHeight="1" x14ac:dyDescent="0.2">
      <c r="A609" s="89">
        <v>44228</v>
      </c>
      <c r="B609" s="89" t="s">
        <v>681</v>
      </c>
      <c r="C609" s="88" t="s">
        <v>585</v>
      </c>
      <c r="D609" s="88">
        <v>0</v>
      </c>
      <c r="E609" s="96">
        <v>0</v>
      </c>
      <c r="F609" s="96">
        <v>0</v>
      </c>
    </row>
    <row r="610" spans="1:6" ht="12.75" customHeight="1" x14ac:dyDescent="0.2">
      <c r="A610" s="89">
        <v>44228</v>
      </c>
      <c r="B610" s="89" t="s">
        <v>681</v>
      </c>
      <c r="C610" s="88" t="s">
        <v>586</v>
      </c>
      <c r="D610" s="88">
        <v>1384.0540000000001</v>
      </c>
      <c r="E610" s="96">
        <v>231.77</v>
      </c>
      <c r="F610" s="96">
        <v>91.77</v>
      </c>
    </row>
    <row r="611" spans="1:6" ht="12.75" customHeight="1" x14ac:dyDescent="0.2">
      <c r="A611" s="89">
        <v>44228</v>
      </c>
      <c r="B611" s="89" t="s">
        <v>681</v>
      </c>
      <c r="C611" s="88" t="s">
        <v>587</v>
      </c>
      <c r="D611" s="88">
        <v>1977.825</v>
      </c>
      <c r="E611" s="96">
        <v>331.2</v>
      </c>
      <c r="F611" s="96">
        <v>131.13999999999999</v>
      </c>
    </row>
    <row r="612" spans="1:6" ht="12.75" customHeight="1" x14ac:dyDescent="0.2">
      <c r="A612" s="89">
        <v>44228</v>
      </c>
      <c r="B612" s="89" t="s">
        <v>681</v>
      </c>
      <c r="C612" s="88" t="s">
        <v>588</v>
      </c>
      <c r="D612" s="88">
        <v>269.77199999999999</v>
      </c>
      <c r="E612" s="96">
        <v>45.18</v>
      </c>
      <c r="F612" s="96">
        <v>17.89</v>
      </c>
    </row>
    <row r="613" spans="1:6" ht="12.75" customHeight="1" x14ac:dyDescent="0.2">
      <c r="A613" s="89">
        <v>44228</v>
      </c>
      <c r="B613" s="89" t="s">
        <v>681</v>
      </c>
      <c r="C613" s="88" t="s">
        <v>589</v>
      </c>
      <c r="D613" s="88">
        <v>3063.1889999999999</v>
      </c>
      <c r="E613" s="96">
        <v>512.95000000000005</v>
      </c>
      <c r="F613" s="96">
        <v>203.11</v>
      </c>
    </row>
    <row r="614" spans="1:6" ht="12.75" customHeight="1" x14ac:dyDescent="0.2">
      <c r="A614" s="89">
        <v>44228</v>
      </c>
      <c r="B614" s="89" t="s">
        <v>681</v>
      </c>
      <c r="C614" s="88" t="s">
        <v>590</v>
      </c>
      <c r="D614" s="88">
        <v>23770.442999999999</v>
      </c>
      <c r="E614" s="96">
        <v>3980.54</v>
      </c>
      <c r="F614" s="96">
        <v>1576.14</v>
      </c>
    </row>
    <row r="615" spans="1:6" ht="12.75" customHeight="1" x14ac:dyDescent="0.2">
      <c r="A615" s="89">
        <v>44228</v>
      </c>
      <c r="B615" s="89" t="s">
        <v>681</v>
      </c>
      <c r="C615" s="88" t="s">
        <v>591</v>
      </c>
      <c r="D615" s="88">
        <v>644.26800000000003</v>
      </c>
      <c r="E615" s="96">
        <v>107.89</v>
      </c>
      <c r="F615" s="96">
        <v>42.72</v>
      </c>
    </row>
    <row r="616" spans="1:6" ht="12.75" customHeight="1" x14ac:dyDescent="0.2">
      <c r="A616" s="89">
        <v>44228</v>
      </c>
      <c r="B616" s="89" t="s">
        <v>681</v>
      </c>
      <c r="C616" s="88" t="s">
        <v>592</v>
      </c>
      <c r="D616" s="88">
        <v>890.322</v>
      </c>
      <c r="E616" s="96">
        <v>149.09</v>
      </c>
      <c r="F616" s="96">
        <v>59.03</v>
      </c>
    </row>
    <row r="617" spans="1:6" ht="12.75" customHeight="1" x14ac:dyDescent="0.2">
      <c r="A617" s="89">
        <v>44228</v>
      </c>
      <c r="B617" s="89" t="s">
        <v>681</v>
      </c>
      <c r="C617" s="88" t="s">
        <v>593</v>
      </c>
      <c r="D617" s="88">
        <v>1083.896</v>
      </c>
      <c r="E617" s="96">
        <v>181.51</v>
      </c>
      <c r="F617" s="96">
        <v>71.87</v>
      </c>
    </row>
    <row r="618" spans="1:6" ht="12.75" customHeight="1" x14ac:dyDescent="0.2">
      <c r="A618" s="89">
        <v>44228</v>
      </c>
      <c r="B618" s="89" t="s">
        <v>681</v>
      </c>
      <c r="C618" s="88" t="s">
        <v>594</v>
      </c>
      <c r="D618" s="88">
        <v>335.58600000000001</v>
      </c>
      <c r="E618" s="96">
        <v>56.2</v>
      </c>
      <c r="F618" s="96">
        <v>22.25</v>
      </c>
    </row>
    <row r="619" spans="1:6" ht="12.75" customHeight="1" x14ac:dyDescent="0.2">
      <c r="A619" s="89">
        <v>44228</v>
      </c>
      <c r="B619" s="89" t="s">
        <v>681</v>
      </c>
      <c r="C619" s="88" t="s">
        <v>595</v>
      </c>
      <c r="D619" s="88">
        <v>4034.7359999999999</v>
      </c>
      <c r="E619" s="96">
        <v>675.65</v>
      </c>
      <c r="F619" s="96">
        <v>267.52999999999997</v>
      </c>
    </row>
    <row r="620" spans="1:6" ht="12.75" customHeight="1" x14ac:dyDescent="0.2">
      <c r="A620" s="89">
        <v>44228</v>
      </c>
      <c r="B620" s="89" t="s">
        <v>681</v>
      </c>
      <c r="C620" s="88" t="s">
        <v>702</v>
      </c>
      <c r="D620" s="88">
        <v>4100.4309999999996</v>
      </c>
      <c r="E620" s="96">
        <v>686.65</v>
      </c>
      <c r="F620" s="96">
        <v>271.89</v>
      </c>
    </row>
    <row r="621" spans="1:6" ht="12.75" customHeight="1" x14ac:dyDescent="0.2">
      <c r="A621" s="89">
        <v>44228</v>
      </c>
      <c r="B621" s="89" t="s">
        <v>681</v>
      </c>
      <c r="C621" s="88" t="s">
        <v>596</v>
      </c>
      <c r="D621" s="88">
        <v>744.38900000000001</v>
      </c>
      <c r="E621" s="96">
        <v>124.65</v>
      </c>
      <c r="F621" s="96">
        <v>49.36</v>
      </c>
    </row>
    <row r="622" spans="1:6" ht="12.75" customHeight="1" x14ac:dyDescent="0.2">
      <c r="A622" s="89">
        <v>44228</v>
      </c>
      <c r="B622" s="89" t="s">
        <v>682</v>
      </c>
      <c r="C622" s="88" t="s">
        <v>598</v>
      </c>
      <c r="D622" s="88">
        <v>679570.28579999995</v>
      </c>
      <c r="E622" s="96">
        <v>113799.11</v>
      </c>
      <c r="F622" s="96">
        <v>45060.14</v>
      </c>
    </row>
    <row r="623" spans="1:6" ht="12.75" customHeight="1" x14ac:dyDescent="0.2">
      <c r="A623" s="89">
        <v>44228</v>
      </c>
      <c r="B623" s="89" t="s">
        <v>683</v>
      </c>
      <c r="C623" s="88" t="s">
        <v>600</v>
      </c>
      <c r="D623" s="88">
        <v>2496.1676000000002</v>
      </c>
      <c r="E623" s="96">
        <v>418</v>
      </c>
      <c r="F623" s="96">
        <v>165.51</v>
      </c>
    </row>
    <row r="624" spans="1:6" ht="12.75" customHeight="1" x14ac:dyDescent="0.2">
      <c r="A624" s="89">
        <v>44228</v>
      </c>
      <c r="B624" s="89" t="s">
        <v>683</v>
      </c>
      <c r="C624" s="88" t="s">
        <v>601</v>
      </c>
      <c r="D624" s="88">
        <v>671.42259999999999</v>
      </c>
      <c r="E624" s="96">
        <v>112.43</v>
      </c>
      <c r="F624" s="96">
        <v>44.52</v>
      </c>
    </row>
    <row r="625" spans="1:6" ht="12.75" customHeight="1" x14ac:dyDescent="0.2">
      <c r="A625" s="89">
        <v>44228</v>
      </c>
      <c r="B625" s="89" t="s">
        <v>683</v>
      </c>
      <c r="C625" s="88" t="s">
        <v>602</v>
      </c>
      <c r="D625" s="88">
        <v>2.8</v>
      </c>
      <c r="E625" s="96">
        <v>0.47</v>
      </c>
      <c r="F625" s="96">
        <v>0.19</v>
      </c>
    </row>
    <row r="626" spans="1:6" ht="12.75" customHeight="1" x14ac:dyDescent="0.2">
      <c r="A626" s="89">
        <v>44228</v>
      </c>
      <c r="B626" s="89" t="s">
        <v>683</v>
      </c>
      <c r="C626" s="88" t="s">
        <v>603</v>
      </c>
      <c r="D626" s="88">
        <v>0</v>
      </c>
      <c r="E626" s="96">
        <v>0</v>
      </c>
      <c r="F626" s="96">
        <v>0</v>
      </c>
    </row>
    <row r="627" spans="1:6" ht="12.75" customHeight="1" x14ac:dyDescent="0.2">
      <c r="A627" s="89">
        <v>44228</v>
      </c>
      <c r="B627" s="89" t="s">
        <v>683</v>
      </c>
      <c r="C627" s="88" t="s">
        <v>604</v>
      </c>
      <c r="D627" s="88">
        <v>0</v>
      </c>
      <c r="E627" s="96">
        <v>0</v>
      </c>
      <c r="F627" s="96">
        <v>0</v>
      </c>
    </row>
    <row r="628" spans="1:6" ht="12.75" customHeight="1" x14ac:dyDescent="0.2">
      <c r="A628" s="89">
        <v>44228</v>
      </c>
      <c r="B628" s="89" t="s">
        <v>683</v>
      </c>
      <c r="C628" s="88" t="s">
        <v>605</v>
      </c>
      <c r="D628" s="88">
        <v>437.01710000000003</v>
      </c>
      <c r="E628" s="96">
        <v>73.180000000000007</v>
      </c>
      <c r="F628" s="96">
        <v>28.98</v>
      </c>
    </row>
    <row r="629" spans="1:6" ht="12.75" customHeight="1" x14ac:dyDescent="0.2">
      <c r="A629" s="89">
        <v>44228</v>
      </c>
      <c r="B629" s="89" t="s">
        <v>683</v>
      </c>
      <c r="C629" s="88" t="s">
        <v>606</v>
      </c>
      <c r="D629" s="88">
        <v>3973.4164000000001</v>
      </c>
      <c r="E629" s="96">
        <v>665.38</v>
      </c>
      <c r="F629" s="96">
        <v>263.45999999999998</v>
      </c>
    </row>
    <row r="630" spans="1:6" ht="12.75" customHeight="1" x14ac:dyDescent="0.2">
      <c r="A630" s="89">
        <v>44228</v>
      </c>
      <c r="B630" s="89" t="s">
        <v>683</v>
      </c>
      <c r="C630" s="88" t="s">
        <v>607</v>
      </c>
      <c r="D630" s="88">
        <v>394.6155</v>
      </c>
      <c r="E630" s="96">
        <v>66.08</v>
      </c>
      <c r="F630" s="96">
        <v>26.17</v>
      </c>
    </row>
    <row r="631" spans="1:6" ht="12.75" customHeight="1" x14ac:dyDescent="0.2">
      <c r="A631" s="89">
        <v>44228</v>
      </c>
      <c r="B631" s="89" t="s">
        <v>683</v>
      </c>
      <c r="C631" s="88" t="s">
        <v>608</v>
      </c>
      <c r="D631" s="88">
        <v>795.65800000000002</v>
      </c>
      <c r="E631" s="96">
        <v>133.24</v>
      </c>
      <c r="F631" s="96">
        <v>52.76</v>
      </c>
    </row>
    <row r="632" spans="1:6" ht="12.75" customHeight="1" x14ac:dyDescent="0.2">
      <c r="A632" s="89">
        <v>44228</v>
      </c>
      <c r="B632" s="89" t="s">
        <v>683</v>
      </c>
      <c r="C632" s="88" t="s">
        <v>609</v>
      </c>
      <c r="D632" s="88">
        <v>5241.2795999999998</v>
      </c>
      <c r="E632" s="96">
        <v>877.69</v>
      </c>
      <c r="F632" s="96">
        <v>347.53</v>
      </c>
    </row>
    <row r="633" spans="1:6" ht="12.75" customHeight="1" x14ac:dyDescent="0.2">
      <c r="A633" s="89">
        <v>44228</v>
      </c>
      <c r="B633" s="89" t="s">
        <v>683</v>
      </c>
      <c r="C633" s="88" t="s">
        <v>610</v>
      </c>
      <c r="D633" s="88">
        <v>6224.7623000000003</v>
      </c>
      <c r="E633" s="96">
        <v>1042.3800000000001</v>
      </c>
      <c r="F633" s="96">
        <v>412.74</v>
      </c>
    </row>
    <row r="634" spans="1:6" ht="12.75" customHeight="1" x14ac:dyDescent="0.2">
      <c r="A634" s="89">
        <v>44228</v>
      </c>
      <c r="B634" s="89" t="s">
        <v>683</v>
      </c>
      <c r="C634" s="88" t="s">
        <v>611</v>
      </c>
      <c r="D634" s="88">
        <v>0</v>
      </c>
      <c r="E634" s="96">
        <v>0</v>
      </c>
      <c r="F634" s="96">
        <v>0</v>
      </c>
    </row>
    <row r="635" spans="1:6" ht="12.75" customHeight="1" x14ac:dyDescent="0.2">
      <c r="A635" s="89">
        <v>44228</v>
      </c>
      <c r="B635" s="89" t="s">
        <v>683</v>
      </c>
      <c r="C635" s="88" t="s">
        <v>612</v>
      </c>
      <c r="D635" s="88">
        <v>1255.7719999999999</v>
      </c>
      <c r="E635" s="96">
        <v>210.29</v>
      </c>
      <c r="F635" s="96">
        <v>83.27</v>
      </c>
    </row>
    <row r="636" spans="1:6" ht="12.75" customHeight="1" x14ac:dyDescent="0.2">
      <c r="A636" s="89">
        <v>44228</v>
      </c>
      <c r="B636" s="89" t="s">
        <v>683</v>
      </c>
      <c r="C636" s="88" t="s">
        <v>613</v>
      </c>
      <c r="D636" s="88">
        <v>84.44</v>
      </c>
      <c r="E636" s="96">
        <v>14.14</v>
      </c>
      <c r="F636" s="96">
        <v>5.6</v>
      </c>
    </row>
    <row r="637" spans="1:6" ht="12.75" customHeight="1" x14ac:dyDescent="0.2">
      <c r="A637" s="89">
        <v>44228</v>
      </c>
      <c r="B637" s="89" t="s">
        <v>683</v>
      </c>
      <c r="C637" s="88" t="s">
        <v>614</v>
      </c>
      <c r="D637" s="88">
        <v>1.4</v>
      </c>
      <c r="E637" s="96">
        <v>0.23</v>
      </c>
      <c r="F637" s="96">
        <v>0.09</v>
      </c>
    </row>
    <row r="638" spans="1:6" ht="12.75" customHeight="1" x14ac:dyDescent="0.2">
      <c r="A638" s="89">
        <v>44228</v>
      </c>
      <c r="B638" s="89" t="s">
        <v>683</v>
      </c>
      <c r="C638" s="88" t="s">
        <v>615</v>
      </c>
      <c r="D638" s="88">
        <v>164778.1415</v>
      </c>
      <c r="E638" s="96">
        <v>27593.33</v>
      </c>
      <c r="F638" s="96">
        <v>10925.91</v>
      </c>
    </row>
    <row r="639" spans="1:6" ht="12.75" customHeight="1" x14ac:dyDescent="0.2">
      <c r="A639" s="89">
        <v>44228</v>
      </c>
      <c r="B639" s="89" t="s">
        <v>683</v>
      </c>
      <c r="C639" s="88" t="s">
        <v>616</v>
      </c>
      <c r="D639" s="88">
        <v>127591.93640000001</v>
      </c>
      <c r="E639" s="96">
        <v>21366.22</v>
      </c>
      <c r="F639" s="96">
        <v>8460.2099999999991</v>
      </c>
    </row>
    <row r="640" spans="1:6" ht="12.75" customHeight="1" x14ac:dyDescent="0.2">
      <c r="A640" s="89">
        <v>44228</v>
      </c>
      <c r="B640" s="89" t="s">
        <v>683</v>
      </c>
      <c r="C640" s="88" t="s">
        <v>617</v>
      </c>
      <c r="D640" s="88">
        <v>69393.325700000001</v>
      </c>
      <c r="E640" s="96">
        <v>11620.43</v>
      </c>
      <c r="F640" s="96">
        <v>4601.25</v>
      </c>
    </row>
    <row r="641" spans="1:6" ht="12.75" customHeight="1" x14ac:dyDescent="0.2">
      <c r="A641" s="89">
        <v>44228</v>
      </c>
      <c r="B641" s="89" t="s">
        <v>683</v>
      </c>
      <c r="C641" s="88" t="s">
        <v>618</v>
      </c>
      <c r="D641" s="88">
        <v>48133.062599999997</v>
      </c>
      <c r="E641" s="96">
        <v>8060.24</v>
      </c>
      <c r="F641" s="96">
        <v>3191.55</v>
      </c>
    </row>
    <row r="642" spans="1:6" ht="12.75" customHeight="1" x14ac:dyDescent="0.2">
      <c r="A642" s="89">
        <v>44228</v>
      </c>
      <c r="B642" s="89" t="s">
        <v>683</v>
      </c>
      <c r="C642" s="88" t="s">
        <v>619</v>
      </c>
      <c r="D642" s="88">
        <v>10265.7917</v>
      </c>
      <c r="E642" s="96">
        <v>1719.08</v>
      </c>
      <c r="F642" s="96">
        <v>680.69</v>
      </c>
    </row>
    <row r="643" spans="1:6" ht="12.75" customHeight="1" x14ac:dyDescent="0.2">
      <c r="A643" s="89">
        <v>44228</v>
      </c>
      <c r="B643" s="89" t="s">
        <v>683</v>
      </c>
      <c r="C643" s="88" t="s">
        <v>620</v>
      </c>
      <c r="D643" s="88">
        <v>2753.1412</v>
      </c>
      <c r="E643" s="96">
        <v>461.03</v>
      </c>
      <c r="F643" s="96">
        <v>182.55</v>
      </c>
    </row>
    <row r="644" spans="1:6" ht="12.75" customHeight="1" x14ac:dyDescent="0.2">
      <c r="A644" s="89">
        <v>44228</v>
      </c>
      <c r="B644" s="89" t="s">
        <v>683</v>
      </c>
      <c r="C644" s="88" t="s">
        <v>621</v>
      </c>
      <c r="D644" s="88">
        <v>10300.4071</v>
      </c>
      <c r="E644" s="96">
        <v>1724.88</v>
      </c>
      <c r="F644" s="96">
        <v>682.99</v>
      </c>
    </row>
    <row r="645" spans="1:6" ht="12.75" customHeight="1" x14ac:dyDescent="0.2">
      <c r="A645" s="89">
        <v>44228</v>
      </c>
      <c r="B645" s="89" t="s">
        <v>683</v>
      </c>
      <c r="C645" s="88" t="s">
        <v>622</v>
      </c>
      <c r="D645" s="88">
        <v>1910.2038</v>
      </c>
      <c r="E645" s="96">
        <v>319.88</v>
      </c>
      <c r="F645" s="96">
        <v>126.66</v>
      </c>
    </row>
    <row r="646" spans="1:6" ht="12.75" customHeight="1" x14ac:dyDescent="0.2">
      <c r="A646" s="89">
        <v>44228</v>
      </c>
      <c r="B646" s="89" t="s">
        <v>683</v>
      </c>
      <c r="C646" s="88" t="s">
        <v>623</v>
      </c>
      <c r="D646" s="88">
        <v>77.450699999999998</v>
      </c>
      <c r="E646" s="96">
        <v>12.97</v>
      </c>
      <c r="F646" s="96">
        <v>5.14</v>
      </c>
    </row>
    <row r="647" spans="1:6" ht="12.75" customHeight="1" x14ac:dyDescent="0.2">
      <c r="A647" s="89">
        <v>44228</v>
      </c>
      <c r="B647" s="89" t="s">
        <v>683</v>
      </c>
      <c r="C647" s="88" t="s">
        <v>624</v>
      </c>
      <c r="D647" s="88">
        <v>22.433800000000002</v>
      </c>
      <c r="E647" s="96">
        <v>3.76</v>
      </c>
      <c r="F647" s="96">
        <v>1.49</v>
      </c>
    </row>
    <row r="648" spans="1:6" ht="12.75" customHeight="1" x14ac:dyDescent="0.2">
      <c r="A648" s="89">
        <v>44228</v>
      </c>
      <c r="B648" s="89" t="s">
        <v>683</v>
      </c>
      <c r="C648" s="88" t="s">
        <v>625</v>
      </c>
      <c r="D648" s="88">
        <v>24.9648</v>
      </c>
      <c r="E648" s="96">
        <v>4.18</v>
      </c>
      <c r="F648" s="96">
        <v>1.66</v>
      </c>
    </row>
    <row r="649" spans="1:6" ht="12.75" customHeight="1" x14ac:dyDescent="0.2">
      <c r="A649" s="89">
        <v>44228</v>
      </c>
      <c r="B649" s="89" t="s">
        <v>683</v>
      </c>
      <c r="C649" s="88" t="s">
        <v>626</v>
      </c>
      <c r="D649" s="88">
        <v>0.23089999999999999</v>
      </c>
      <c r="E649" s="96">
        <v>0.04</v>
      </c>
      <c r="F649" s="96">
        <v>0.02</v>
      </c>
    </row>
    <row r="650" spans="1:6" ht="12.75" customHeight="1" x14ac:dyDescent="0.2">
      <c r="A650" s="89">
        <v>44228</v>
      </c>
      <c r="B650" s="89" t="s">
        <v>683</v>
      </c>
      <c r="C650" s="88" t="s">
        <v>627</v>
      </c>
      <c r="D650" s="88">
        <v>0</v>
      </c>
      <c r="E650" s="96">
        <v>0</v>
      </c>
      <c r="F650" s="96">
        <v>0</v>
      </c>
    </row>
    <row r="651" spans="1:6" ht="12.75" customHeight="1" x14ac:dyDescent="0.2">
      <c r="A651" s="89">
        <v>44228</v>
      </c>
      <c r="B651" s="89" t="s">
        <v>683</v>
      </c>
      <c r="C651" s="88" t="s">
        <v>628</v>
      </c>
      <c r="D651" s="88">
        <v>308.78309999999999</v>
      </c>
      <c r="E651" s="96">
        <v>51.71</v>
      </c>
      <c r="F651" s="96">
        <v>20.47</v>
      </c>
    </row>
    <row r="652" spans="1:6" ht="12.75" customHeight="1" x14ac:dyDescent="0.2">
      <c r="A652" s="89">
        <v>44228</v>
      </c>
      <c r="B652" s="89" t="s">
        <v>683</v>
      </c>
      <c r="C652" s="88" t="s">
        <v>629</v>
      </c>
      <c r="D652" s="88">
        <v>453.71100000000001</v>
      </c>
      <c r="E652" s="96">
        <v>75.98</v>
      </c>
      <c r="F652" s="96">
        <v>30.08</v>
      </c>
    </row>
    <row r="653" spans="1:6" ht="12.75" customHeight="1" x14ac:dyDescent="0.2">
      <c r="A653" s="89">
        <v>44228</v>
      </c>
      <c r="B653" s="89" t="s">
        <v>683</v>
      </c>
      <c r="C653" s="88" t="s">
        <v>630</v>
      </c>
      <c r="D653" s="88">
        <v>336.2097</v>
      </c>
      <c r="E653" s="96">
        <v>56.3</v>
      </c>
      <c r="F653" s="96">
        <v>22.29</v>
      </c>
    </row>
    <row r="654" spans="1:6" ht="12.75" customHeight="1" x14ac:dyDescent="0.2">
      <c r="A654" s="89">
        <v>44228</v>
      </c>
      <c r="B654" s="89" t="s">
        <v>683</v>
      </c>
      <c r="C654" s="88" t="s">
        <v>631</v>
      </c>
      <c r="D654" s="88">
        <v>887.28610000000003</v>
      </c>
      <c r="E654" s="96">
        <v>148.58000000000001</v>
      </c>
      <c r="F654" s="96">
        <v>58.83</v>
      </c>
    </row>
    <row r="655" spans="1:6" ht="12.75" customHeight="1" x14ac:dyDescent="0.2">
      <c r="A655" s="89">
        <v>44228</v>
      </c>
      <c r="B655" s="89" t="s">
        <v>683</v>
      </c>
      <c r="C655" s="88" t="s">
        <v>632</v>
      </c>
      <c r="D655" s="88">
        <v>0</v>
      </c>
      <c r="E655" s="96">
        <v>0</v>
      </c>
      <c r="F655" s="96">
        <v>0</v>
      </c>
    </row>
    <row r="656" spans="1:6" ht="12.75" customHeight="1" x14ac:dyDescent="0.2">
      <c r="A656" s="89">
        <v>44228</v>
      </c>
      <c r="B656" s="89" t="s">
        <v>683</v>
      </c>
      <c r="C656" s="88" t="s">
        <v>633</v>
      </c>
      <c r="D656" s="88">
        <v>5.9584000000000001</v>
      </c>
      <c r="E656" s="96">
        <v>1</v>
      </c>
      <c r="F656" s="96">
        <v>0.4</v>
      </c>
    </row>
    <row r="657" spans="1:6" ht="12.75" customHeight="1" x14ac:dyDescent="0.2">
      <c r="A657" s="89">
        <v>44228</v>
      </c>
      <c r="B657" s="89" t="s">
        <v>683</v>
      </c>
      <c r="C657" s="88" t="s">
        <v>634</v>
      </c>
      <c r="D657" s="88">
        <v>216.78299999999999</v>
      </c>
      <c r="E657" s="96">
        <v>36.299999999999997</v>
      </c>
      <c r="F657" s="96">
        <v>14.37</v>
      </c>
    </row>
    <row r="658" spans="1:6" ht="12.75" customHeight="1" x14ac:dyDescent="0.2">
      <c r="A658" s="89">
        <v>44228</v>
      </c>
      <c r="B658" s="89" t="s">
        <v>683</v>
      </c>
      <c r="C658" s="88" t="s">
        <v>635</v>
      </c>
      <c r="D658" s="88">
        <v>0.68759999999999999</v>
      </c>
      <c r="E658" s="96">
        <v>0.12</v>
      </c>
      <c r="F658" s="96">
        <v>0.05</v>
      </c>
    </row>
    <row r="659" spans="1:6" ht="12.75" customHeight="1" x14ac:dyDescent="0.2">
      <c r="A659" s="89">
        <v>44228</v>
      </c>
      <c r="B659" s="89" t="s">
        <v>683</v>
      </c>
      <c r="C659" s="88" t="s">
        <v>636</v>
      </c>
      <c r="D659" s="88">
        <v>70.579899999999995</v>
      </c>
      <c r="E659" s="96">
        <v>11.82</v>
      </c>
      <c r="F659" s="96">
        <v>4.68</v>
      </c>
    </row>
    <row r="660" spans="1:6" ht="12.75" customHeight="1" x14ac:dyDescent="0.2">
      <c r="A660" s="89">
        <v>44228</v>
      </c>
      <c r="B660" s="89" t="s">
        <v>683</v>
      </c>
      <c r="C660" s="88" t="s">
        <v>637</v>
      </c>
      <c r="D660" s="88">
        <v>32.7027</v>
      </c>
      <c r="E660" s="96">
        <v>5.48</v>
      </c>
      <c r="F660" s="96">
        <v>2.17</v>
      </c>
    </row>
    <row r="661" spans="1:6" ht="12.75" customHeight="1" x14ac:dyDescent="0.2">
      <c r="A661" s="89">
        <v>44228</v>
      </c>
      <c r="B661" s="89" t="s">
        <v>683</v>
      </c>
      <c r="C661" s="88" t="s">
        <v>638</v>
      </c>
      <c r="D661" s="88">
        <v>0</v>
      </c>
      <c r="E661" s="96">
        <v>0</v>
      </c>
      <c r="F661" s="96">
        <v>0</v>
      </c>
    </row>
    <row r="662" spans="1:6" ht="12.75" customHeight="1" x14ac:dyDescent="0.2">
      <c r="A662" s="89">
        <v>44228</v>
      </c>
      <c r="B662" s="89" t="s">
        <v>683</v>
      </c>
      <c r="C662" s="88" t="s">
        <v>639</v>
      </c>
      <c r="D662" s="88">
        <v>0</v>
      </c>
      <c r="E662" s="96">
        <v>0</v>
      </c>
      <c r="F662" s="96">
        <v>0</v>
      </c>
    </row>
    <row r="663" spans="1:6" ht="12.75" customHeight="1" x14ac:dyDescent="0.2">
      <c r="A663" s="89">
        <v>44228</v>
      </c>
      <c r="B663" s="89" t="s">
        <v>683</v>
      </c>
      <c r="C663" s="88" t="s">
        <v>640</v>
      </c>
      <c r="D663" s="88">
        <v>29.145</v>
      </c>
      <c r="E663" s="96">
        <v>4.88</v>
      </c>
      <c r="F663" s="96">
        <v>1.93</v>
      </c>
    </row>
    <row r="664" spans="1:6" ht="12.75" customHeight="1" x14ac:dyDescent="0.2">
      <c r="A664" s="89">
        <v>44228</v>
      </c>
      <c r="B664" s="89" t="s">
        <v>683</v>
      </c>
      <c r="C664" s="88" t="s">
        <v>641</v>
      </c>
      <c r="D664" s="88">
        <v>62.823599999999999</v>
      </c>
      <c r="E664" s="96">
        <v>10.52</v>
      </c>
      <c r="F664" s="96">
        <v>4.17</v>
      </c>
    </row>
    <row r="665" spans="1:6" ht="12.75" customHeight="1" x14ac:dyDescent="0.2">
      <c r="A665" s="89">
        <v>44228</v>
      </c>
      <c r="B665" s="89" t="s">
        <v>683</v>
      </c>
      <c r="C665" s="88" t="s">
        <v>703</v>
      </c>
      <c r="D665" s="88">
        <v>26.9514</v>
      </c>
      <c r="E665" s="96">
        <v>4.51</v>
      </c>
      <c r="F665" s="96">
        <v>1.79</v>
      </c>
    </row>
    <row r="666" spans="1:6" ht="12.75" customHeight="1" x14ac:dyDescent="0.2">
      <c r="A666" s="89">
        <v>44228</v>
      </c>
      <c r="B666" s="89" t="s">
        <v>683</v>
      </c>
      <c r="C666" s="88" t="s">
        <v>735</v>
      </c>
      <c r="D666" s="88">
        <v>7.2759999999999998</v>
      </c>
      <c r="E666" s="96">
        <v>1.22</v>
      </c>
      <c r="F666" s="96">
        <v>0.48</v>
      </c>
    </row>
    <row r="667" spans="1:6" ht="12.75" customHeight="1" x14ac:dyDescent="0.2">
      <c r="A667" s="89">
        <v>44228</v>
      </c>
      <c r="B667" s="89" t="s">
        <v>683</v>
      </c>
      <c r="C667" s="88" t="s">
        <v>642</v>
      </c>
      <c r="D667" s="88">
        <v>18228.621500000001</v>
      </c>
      <c r="E667" s="96">
        <v>3052.52</v>
      </c>
      <c r="F667" s="96">
        <v>1208.68</v>
      </c>
    </row>
    <row r="668" spans="1:6" ht="12.75" customHeight="1" x14ac:dyDescent="0.2">
      <c r="A668" s="89">
        <v>44228</v>
      </c>
      <c r="B668" s="89" t="s">
        <v>683</v>
      </c>
      <c r="C668" s="88" t="s">
        <v>643</v>
      </c>
      <c r="D668" s="88">
        <v>7097.5075999999999</v>
      </c>
      <c r="E668" s="96">
        <v>1188.53</v>
      </c>
      <c r="F668" s="96">
        <v>470.61</v>
      </c>
    </row>
    <row r="669" spans="1:6" ht="12.75" customHeight="1" x14ac:dyDescent="0.2">
      <c r="A669" s="89">
        <v>44228</v>
      </c>
      <c r="B669" s="89" t="s">
        <v>684</v>
      </c>
      <c r="C669" s="88" t="s">
        <v>645</v>
      </c>
      <c r="D669" s="88">
        <v>4239.5199000000002</v>
      </c>
      <c r="E669" s="96">
        <v>709.94</v>
      </c>
      <c r="F669" s="96">
        <v>281.11</v>
      </c>
    </row>
    <row r="670" spans="1:6" ht="12.75" customHeight="1" x14ac:dyDescent="0.2">
      <c r="A670" s="89">
        <v>44228</v>
      </c>
      <c r="B670" s="89" t="s">
        <v>684</v>
      </c>
      <c r="C670" s="88" t="s">
        <v>646</v>
      </c>
      <c r="D670" s="88">
        <v>15447.7737</v>
      </c>
      <c r="E670" s="96">
        <v>2586.84</v>
      </c>
      <c r="F670" s="96">
        <v>1024.29</v>
      </c>
    </row>
    <row r="671" spans="1:6" x14ac:dyDescent="0.2">
      <c r="A671" s="89">
        <v>44228</v>
      </c>
      <c r="B671" s="89" t="s">
        <v>684</v>
      </c>
      <c r="C671" s="20" t="s">
        <v>647</v>
      </c>
      <c r="D671" s="20">
        <v>1884.4184</v>
      </c>
      <c r="E671" s="16">
        <v>315.56</v>
      </c>
      <c r="F671" s="16">
        <v>124.95</v>
      </c>
    </row>
    <row r="672" spans="1:6" x14ac:dyDescent="0.2">
      <c r="A672" s="89">
        <v>44228</v>
      </c>
      <c r="B672" s="89" t="s">
        <v>684</v>
      </c>
      <c r="C672" s="20" t="s">
        <v>648</v>
      </c>
      <c r="D672" s="20">
        <v>72441.607999999993</v>
      </c>
      <c r="E672" s="16">
        <v>12130.88</v>
      </c>
      <c r="F672" s="16">
        <v>4803.38</v>
      </c>
    </row>
    <row r="673" spans="1:6" x14ac:dyDescent="0.2">
      <c r="A673" s="89">
        <v>44228</v>
      </c>
      <c r="B673" s="89" t="s">
        <v>684</v>
      </c>
      <c r="C673" s="20" t="s">
        <v>649</v>
      </c>
      <c r="D673" s="20">
        <v>6040.0365000000002</v>
      </c>
      <c r="E673" s="16">
        <v>1011.45</v>
      </c>
      <c r="F673" s="16">
        <v>400.5</v>
      </c>
    </row>
    <row r="674" spans="1:6" x14ac:dyDescent="0.2">
      <c r="A674" s="89">
        <v>44228</v>
      </c>
      <c r="B674" s="89" t="s">
        <v>684</v>
      </c>
      <c r="C674" s="20" t="s">
        <v>650</v>
      </c>
      <c r="D674" s="20">
        <v>15185.2219</v>
      </c>
      <c r="E674" s="16">
        <v>2542.88</v>
      </c>
      <c r="F674" s="16">
        <v>1006.88</v>
      </c>
    </row>
    <row r="675" spans="1:6" x14ac:dyDescent="0.2">
      <c r="A675" s="89">
        <v>44228</v>
      </c>
      <c r="B675" s="89" t="s">
        <v>684</v>
      </c>
      <c r="C675" s="20" t="s">
        <v>651</v>
      </c>
      <c r="D675" s="20">
        <v>35280.315399999999</v>
      </c>
      <c r="E675" s="20">
        <v>5907.95</v>
      </c>
      <c r="F675" s="20">
        <v>2339.33</v>
      </c>
    </row>
    <row r="676" spans="1:6" x14ac:dyDescent="0.2">
      <c r="A676" s="89">
        <v>44228</v>
      </c>
      <c r="B676" s="89" t="s">
        <v>684</v>
      </c>
      <c r="C676" s="20" t="s">
        <v>724</v>
      </c>
      <c r="D676" s="20">
        <v>117.22190000000001</v>
      </c>
      <c r="E676" s="20">
        <v>19.63</v>
      </c>
      <c r="F676" s="20">
        <v>7.77</v>
      </c>
    </row>
    <row r="677" spans="1:6" x14ac:dyDescent="0.2">
      <c r="A677" s="89">
        <v>44228</v>
      </c>
      <c r="B677" s="89" t="s">
        <v>684</v>
      </c>
      <c r="C677" s="20" t="s">
        <v>652</v>
      </c>
      <c r="D677" s="20">
        <v>17080.204600000001</v>
      </c>
      <c r="E677" s="20">
        <v>2860.21</v>
      </c>
      <c r="F677" s="20">
        <v>1132.53</v>
      </c>
    </row>
    <row r="678" spans="1:6" x14ac:dyDescent="0.2">
      <c r="A678" s="89">
        <v>44228</v>
      </c>
      <c r="B678" s="89" t="s">
        <v>684</v>
      </c>
      <c r="C678" s="20" t="s">
        <v>653</v>
      </c>
      <c r="D678" s="20">
        <v>5264.2959000000001</v>
      </c>
      <c r="E678" s="20">
        <v>881.55</v>
      </c>
      <c r="F678" s="20">
        <v>349.06</v>
      </c>
    </row>
    <row r="679" spans="1:6" x14ac:dyDescent="0.2">
      <c r="A679" s="89">
        <v>44228</v>
      </c>
      <c r="B679" s="89" t="s">
        <v>684</v>
      </c>
      <c r="C679" s="20" t="s">
        <v>654</v>
      </c>
      <c r="D679" s="20">
        <v>39204.016300000003</v>
      </c>
      <c r="E679" s="20">
        <v>6564.99</v>
      </c>
      <c r="F679" s="20">
        <v>2599.5</v>
      </c>
    </row>
    <row r="680" spans="1:6" x14ac:dyDescent="0.2">
      <c r="A680" s="89">
        <v>44228</v>
      </c>
      <c r="B680" s="89" t="s">
        <v>684</v>
      </c>
      <c r="C680" s="20" t="s">
        <v>725</v>
      </c>
      <c r="D680" s="20">
        <v>10091.907999999999</v>
      </c>
      <c r="E680" s="20">
        <v>1689.97</v>
      </c>
      <c r="F680" s="20">
        <v>669.16</v>
      </c>
    </row>
    <row r="681" spans="1:6" x14ac:dyDescent="0.2">
      <c r="A681" s="89">
        <v>44228</v>
      </c>
      <c r="B681" s="89" t="s">
        <v>684</v>
      </c>
      <c r="C681" s="20" t="s">
        <v>655</v>
      </c>
      <c r="D681" s="20">
        <v>296.84750000000003</v>
      </c>
      <c r="E681" s="20">
        <v>49.71</v>
      </c>
      <c r="F681" s="20">
        <v>19.68</v>
      </c>
    </row>
    <row r="682" spans="1:6" x14ac:dyDescent="0.2">
      <c r="A682" s="89">
        <v>44228</v>
      </c>
      <c r="B682" s="89" t="s">
        <v>684</v>
      </c>
      <c r="C682" s="20" t="s">
        <v>656</v>
      </c>
      <c r="D682" s="20">
        <v>4132.3427000000001</v>
      </c>
      <c r="E682" s="20">
        <v>691.99</v>
      </c>
      <c r="F682" s="20">
        <v>274</v>
      </c>
    </row>
    <row r="683" spans="1:6" x14ac:dyDescent="0.2">
      <c r="A683" s="89">
        <v>44228</v>
      </c>
      <c r="B683" s="89" t="s">
        <v>684</v>
      </c>
      <c r="C683" s="20" t="s">
        <v>736</v>
      </c>
      <c r="D683" s="20">
        <v>985.90959999999995</v>
      </c>
      <c r="E683" s="20">
        <v>165.1</v>
      </c>
      <c r="F683" s="20">
        <v>65.37</v>
      </c>
    </row>
    <row r="684" spans="1:6" x14ac:dyDescent="0.2">
      <c r="A684" s="89">
        <v>44228</v>
      </c>
      <c r="B684" s="89" t="s">
        <v>684</v>
      </c>
      <c r="C684" s="20" t="s">
        <v>657</v>
      </c>
      <c r="D684" s="20">
        <v>33141.665399999998</v>
      </c>
      <c r="E684" s="20">
        <v>5549.82</v>
      </c>
      <c r="F684" s="20">
        <v>2197.52</v>
      </c>
    </row>
    <row r="685" spans="1:6" x14ac:dyDescent="0.2">
      <c r="A685" s="89">
        <v>44228</v>
      </c>
      <c r="B685" s="89" t="s">
        <v>684</v>
      </c>
      <c r="C685" s="20" t="s">
        <v>658</v>
      </c>
      <c r="D685" s="20">
        <v>8274.0457000000006</v>
      </c>
      <c r="E685" s="20">
        <v>1385.55</v>
      </c>
      <c r="F685" s="20">
        <v>548.63</v>
      </c>
    </row>
    <row r="686" spans="1:6" x14ac:dyDescent="0.2">
      <c r="A686" s="89">
        <v>44228</v>
      </c>
      <c r="B686" s="89" t="s">
        <v>684</v>
      </c>
      <c r="C686" s="20" t="s">
        <v>659</v>
      </c>
      <c r="D686" s="20">
        <v>7085.1525000000001</v>
      </c>
      <c r="E686" s="20">
        <v>1186.46</v>
      </c>
      <c r="F686" s="20">
        <v>469.79</v>
      </c>
    </row>
    <row r="687" spans="1:6" x14ac:dyDescent="0.2">
      <c r="A687" s="89">
        <v>44228</v>
      </c>
      <c r="B687" s="89" t="s">
        <v>684</v>
      </c>
      <c r="C687" s="20" t="s">
        <v>660</v>
      </c>
      <c r="D687" s="20">
        <v>4919.6288999999997</v>
      </c>
      <c r="E687" s="20">
        <v>823.83</v>
      </c>
      <c r="F687" s="20">
        <v>326.2</v>
      </c>
    </row>
    <row r="688" spans="1:6" x14ac:dyDescent="0.2">
      <c r="A688" s="89">
        <v>44228</v>
      </c>
      <c r="B688" s="89" t="s">
        <v>684</v>
      </c>
      <c r="C688" s="20" t="s">
        <v>661</v>
      </c>
      <c r="D688" s="20">
        <v>134873.4841</v>
      </c>
      <c r="E688" s="20">
        <v>22585.54</v>
      </c>
      <c r="F688" s="20">
        <v>8943.0500000000011</v>
      </c>
    </row>
    <row r="689" spans="1:6" x14ac:dyDescent="0.2">
      <c r="A689" s="89">
        <v>44228</v>
      </c>
      <c r="B689" s="89" t="s">
        <v>684</v>
      </c>
      <c r="C689" s="20" t="s">
        <v>662</v>
      </c>
      <c r="D689" s="20">
        <v>107023.17630000001</v>
      </c>
      <c r="E689" s="20">
        <v>17921.800000000003</v>
      </c>
      <c r="F689" s="20">
        <v>7096.39</v>
      </c>
    </row>
    <row r="690" spans="1:6" x14ac:dyDescent="0.2">
      <c r="A690" s="89">
        <v>44228</v>
      </c>
      <c r="B690" s="89" t="s">
        <v>684</v>
      </c>
      <c r="C690" s="20" t="s">
        <v>663</v>
      </c>
      <c r="D690" s="20">
        <v>283698.90130000003</v>
      </c>
      <c r="E690" s="20">
        <v>47507.45</v>
      </c>
      <c r="F690" s="20">
        <v>18811.199999999997</v>
      </c>
    </row>
    <row r="691" spans="1:6" x14ac:dyDescent="0.2">
      <c r="A691" s="89">
        <v>44228</v>
      </c>
      <c r="B691" s="89" t="s">
        <v>684</v>
      </c>
      <c r="C691" s="20" t="s">
        <v>664</v>
      </c>
      <c r="D691" s="20">
        <v>683.70079999999996</v>
      </c>
      <c r="E691" s="20">
        <v>114.49</v>
      </c>
      <c r="F691" s="20">
        <v>45.33</v>
      </c>
    </row>
    <row r="692" spans="1:6" x14ac:dyDescent="0.2">
      <c r="A692" s="89">
        <v>44228</v>
      </c>
      <c r="B692" s="89" t="s">
        <v>684</v>
      </c>
      <c r="C692" s="20" t="s">
        <v>665</v>
      </c>
      <c r="D692" s="20">
        <v>62485.255299999997</v>
      </c>
      <c r="E692" s="20">
        <v>10463.61</v>
      </c>
      <c r="F692" s="20">
        <v>4143.21</v>
      </c>
    </row>
    <row r="693" spans="1:6" x14ac:dyDescent="0.2">
      <c r="A693" s="89">
        <v>44228</v>
      </c>
      <c r="B693" s="89" t="s">
        <v>684</v>
      </c>
      <c r="C693" s="20" t="s">
        <v>666</v>
      </c>
      <c r="D693" s="20">
        <v>75.160499999999999</v>
      </c>
      <c r="E693" s="20">
        <v>12.59</v>
      </c>
      <c r="F693" s="20">
        <v>4.9800000000000004</v>
      </c>
    </row>
    <row r="694" spans="1:6" x14ac:dyDescent="0.2">
      <c r="A694" s="89">
        <v>44228</v>
      </c>
      <c r="B694" s="89" t="s">
        <v>684</v>
      </c>
      <c r="C694" s="20" t="s">
        <v>667</v>
      </c>
      <c r="D694" s="20">
        <v>107.4815</v>
      </c>
      <c r="E694" s="20">
        <v>18</v>
      </c>
      <c r="F694" s="20">
        <v>7.13</v>
      </c>
    </row>
    <row r="695" spans="1:6" x14ac:dyDescent="0.2">
      <c r="A695" s="89">
        <v>44228</v>
      </c>
      <c r="B695" s="89" t="s">
        <v>684</v>
      </c>
      <c r="C695" s="20" t="s">
        <v>668</v>
      </c>
      <c r="D695" s="20">
        <v>168.51910000000001</v>
      </c>
      <c r="E695" s="20">
        <v>28.22</v>
      </c>
      <c r="F695" s="20">
        <v>11.17</v>
      </c>
    </row>
    <row r="696" spans="1:6" x14ac:dyDescent="0.2">
      <c r="A696" s="89">
        <v>44228</v>
      </c>
      <c r="B696" s="89" t="s">
        <v>684</v>
      </c>
      <c r="C696" s="20" t="s">
        <v>669</v>
      </c>
      <c r="D696" s="20">
        <v>107.25839999999999</v>
      </c>
      <c r="E696" s="20">
        <v>17.96</v>
      </c>
      <c r="F696" s="20">
        <v>7.11</v>
      </c>
    </row>
    <row r="697" spans="1:6" x14ac:dyDescent="0.2">
      <c r="A697" s="89">
        <v>44228</v>
      </c>
      <c r="B697" s="89" t="s">
        <v>684</v>
      </c>
      <c r="C697" s="20" t="s">
        <v>670</v>
      </c>
      <c r="D697" s="20">
        <v>552.31110000000001</v>
      </c>
      <c r="E697" s="20">
        <v>92.49</v>
      </c>
      <c r="F697" s="20">
        <v>36.619999999999997</v>
      </c>
    </row>
    <row r="698" spans="1:6" x14ac:dyDescent="0.2">
      <c r="A698" s="89">
        <v>44228</v>
      </c>
      <c r="B698" s="89" t="s">
        <v>684</v>
      </c>
      <c r="C698" s="20" t="s">
        <v>671</v>
      </c>
      <c r="D698" s="20">
        <v>273.69459999999998</v>
      </c>
      <c r="E698" s="20">
        <v>45.83</v>
      </c>
      <c r="F698" s="20">
        <v>18.149999999999999</v>
      </c>
    </row>
    <row r="699" spans="1:6" x14ac:dyDescent="0.2">
      <c r="A699" s="89">
        <v>44228</v>
      </c>
      <c r="B699" s="89" t="s">
        <v>684</v>
      </c>
      <c r="C699" s="20" t="s">
        <v>672</v>
      </c>
      <c r="D699" s="20">
        <v>909.61789999999996</v>
      </c>
      <c r="E699" s="20">
        <v>152.32</v>
      </c>
      <c r="F699" s="20">
        <v>60.31</v>
      </c>
    </row>
    <row r="700" spans="1:6" x14ac:dyDescent="0.2">
      <c r="A700" s="89">
        <v>44228</v>
      </c>
      <c r="B700" s="89" t="s">
        <v>684</v>
      </c>
      <c r="C700" s="20" t="s">
        <v>673</v>
      </c>
      <c r="D700" s="20">
        <v>10.4419</v>
      </c>
      <c r="E700" s="20">
        <v>1.75</v>
      </c>
      <c r="F700" s="20">
        <v>0.69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febrero_2021</vt:lpstr>
      <vt:lpstr>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EOR</dc:creator>
  <cp:keywords/>
  <dc:description/>
  <cp:lastModifiedBy>MARCO ALVARENGA</cp:lastModifiedBy>
  <cp:revision/>
  <cp:lastPrinted>2021-02-04T16:43:31Z</cp:lastPrinted>
  <dcterms:created xsi:type="dcterms:W3CDTF">2010-03-06T17:36:51Z</dcterms:created>
  <dcterms:modified xsi:type="dcterms:W3CDTF">2021-04-13T16:23:21Z</dcterms:modified>
  <cp:category/>
  <dc:identifier/>
  <cp:contentStatus/>
  <dc:language/>
  <cp:version/>
</cp:coreProperties>
</file>